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0.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11.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13.xml" ContentType="application/vnd.openxmlformats-officedocument.drawing+xml"/>
  <Override PartName="/xl/drawings/drawing1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6.xml" ContentType="application/vnd.openxmlformats-officedocument.drawing+xml"/>
  <Override PartName="/xl/drawings/drawing1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2.xml" ContentType="application/vnd.openxmlformats-officedocument.themeOverride+xml"/>
  <Override PartName="/xl/drawings/drawing18.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theme/themeOverride3.xml" ContentType="application/vnd.openxmlformats-officedocument.themeOverride+xml"/>
  <Override PartName="/xl/drawings/drawing19.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theme/themeOverride4.xml" ContentType="application/vnd.openxmlformats-officedocument.themeOverride+xml"/>
  <Override PartName="/xl/drawings/drawing20.xml" ContentType="application/vnd.openxmlformats-officedocument.drawing+xml"/>
  <Override PartName="/xl/drawings/drawing21.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theme/themeOverride5.xml" ContentType="application/vnd.openxmlformats-officedocument.themeOverride+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25.xml" ContentType="application/vnd.openxmlformats-officedocument.drawing+xml"/>
  <Override PartName="/xl/drawings/drawing2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6.xml" ContentType="application/vnd.openxmlformats-officedocument.themeOverride+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theme/themeOverride7.xml" ContentType="application/vnd.openxmlformats-officedocument.themeOverrid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theme/themeOverride8.xml" ContentType="application/vnd.openxmlformats-officedocument.themeOverride+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theme/themeOverride9.xml" ContentType="application/vnd.openxmlformats-officedocument.themeOverride+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10.xml" ContentType="application/vnd.openxmlformats-officedocument.themeOverride+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11.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theme/themeOverride12.xml" ContentType="application/vnd.openxmlformats-officedocument.themeOverride+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theme/themeOverride13.xml" ContentType="application/vnd.openxmlformats-officedocument.themeOverride+xml"/>
  <Override PartName="/xl/drawings/drawing59.xml" ContentType="application/vnd.openxmlformats-officedocument.drawing+xml"/>
  <Override PartName="/xl/drawings/drawing60.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theme/themeOverride14.xml" ContentType="application/vnd.openxmlformats-officedocument.themeOverride+xml"/>
  <Override PartName="/xl/drawings/drawing61.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15.xml" ContentType="application/vnd.openxmlformats-officedocument.themeOverride+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65.xml" ContentType="application/vnd.openxmlformats-officedocument.drawing+xml"/>
  <Override PartName="/xl/drawings/drawing66.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theme/themeOverride16.xml" ContentType="application/vnd.openxmlformats-officedocument.themeOverride+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drawings/drawing72.xml" ContentType="application/vnd.openxmlformats-officedocument.drawing+xml"/>
  <Override PartName="/xl/drawings/drawing7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mc:AlternateContent xmlns:mc="http://schemas.openxmlformats.org/markup-compatibility/2006">
    <mc:Choice Requires="x15">
      <x15ac:absPath xmlns:x15ac="http://schemas.microsoft.com/office/spreadsheetml/2010/11/ac" url="G:\Avd vård &amp; omsorg\Sektionen för data och analys VO\EVS KPP\Ekonomi och verksamhetsstatistik\Produkter\Statistik om hälso- och sjukvård\2022\"/>
    </mc:Choice>
  </mc:AlternateContent>
  <xr:revisionPtr revIDLastSave="0" documentId="8_{E396640F-4859-4E26-A519-7E7F6BCFD98A}" xr6:coauthVersionLast="47" xr6:coauthVersionMax="47" xr10:uidLastSave="{00000000-0000-0000-0000-000000000000}"/>
  <bookViews>
    <workbookView xWindow="-108" yWindow="-108" windowWidth="23256" windowHeight="12576" tabRatio="940" xr2:uid="{00000000-000D-0000-FFFF-FFFF00000000}"/>
  </bookViews>
  <sheets>
    <sheet name="Förstasida" sheetId="97" r:id="rId1"/>
    <sheet name="Innehåll" sheetId="7" r:id="rId2"/>
    <sheet name="Regionernas ekonomi" sheetId="23" r:id="rId3"/>
    <sheet name="Resultaträkning" sheetId="93" r:id="rId4"/>
    <sheet name="Balansräkning" sheetId="92" r:id="rId5"/>
    <sheet name="kostnadsslag" sheetId="91" r:id="rId6"/>
    <sheet name="intäktsslag" sheetId="90" r:id="rId7"/>
    <sheet name="Kostnader och intäkter" sheetId="24" r:id="rId8"/>
    <sheet name="Kostnader och intäkter 1" sheetId="96" r:id="rId9"/>
    <sheet name="Kostnader och intäkter 2" sheetId="95" r:id="rId10"/>
    <sheet name="Kostnader och intäkter 3" sheetId="94" r:id="rId11"/>
    <sheet name="Hälso- och sjukvård" sheetId="25" r:id="rId12"/>
    <sheet name="Hälso- och sjukvård 1" sheetId="39" r:id="rId13"/>
    <sheet name="Hälso- och sjukvård 2" sheetId="40" r:id="rId14"/>
    <sheet name="Hälso- och sjukvård 3" sheetId="105" r:id="rId15"/>
    <sheet name="Hälso- och sjukvård 4" sheetId="42" r:id="rId16"/>
    <sheet name="Hälso- och sjukvård 5" sheetId="43" r:id="rId17"/>
    <sheet name="Hälso- och sjukvård 6" sheetId="44" r:id="rId18"/>
    <sheet name="Hälso- och sjukvård 7" sheetId="45" r:id="rId19"/>
    <sheet name="Hälso- och sjukvård 8" sheetId="46" r:id="rId20"/>
    <sheet name="Hälso- och sjukvård 9" sheetId="47" r:id="rId21"/>
    <sheet name="Vårdplatser" sheetId="26" r:id="rId22"/>
    <sheet name="Primärvård" sheetId="27" r:id="rId23"/>
    <sheet name="Primärvård 1" sheetId="60" r:id="rId24"/>
    <sheet name="Primärvård 2" sheetId="59" r:id="rId25"/>
    <sheet name="Primärvård 3" sheetId="58" r:id="rId26"/>
    <sheet name="Primärvård 4" sheetId="56" r:id="rId27"/>
    <sheet name="Allmänläkarvård" sheetId="55" r:id="rId28"/>
    <sheet name="Sjuksköterskevård" sheetId="54" r:id="rId29"/>
    <sheet name="Mödrahälsovård" sheetId="53" r:id="rId30"/>
    <sheet name="Barnhälsovård" sheetId="52" r:id="rId31"/>
    <sheet name="Fysio- och arbetsterapi" sheetId="51" r:id="rId32"/>
    <sheet name="Primärvårdsansluten hemsjukvård" sheetId="50" r:id="rId33"/>
    <sheet name="Övrig primärvård" sheetId="49" r:id="rId34"/>
    <sheet name="Sluten primärvård" sheetId="48" r:id="rId35"/>
    <sheet name="Vårdcentraler" sheetId="28" r:id="rId36"/>
    <sheet name="Specialiserad somatisk vård" sheetId="29" r:id="rId37"/>
    <sheet name="Somatik 1" sheetId="66" r:id="rId38"/>
    <sheet name="Somatik 2" sheetId="65" r:id="rId39"/>
    <sheet name="Somatik 3" sheetId="64" r:id="rId40"/>
    <sheet name="Somatik 4" sheetId="63" r:id="rId41"/>
    <sheet name="Somatik 5" sheetId="62" r:id="rId42"/>
    <sheet name="Somatik 6" sheetId="61" r:id="rId43"/>
    <sheet name="Specialiserad psykiatrisk vård" sheetId="30" r:id="rId44"/>
    <sheet name="Psykiatri 1" sheetId="71" r:id="rId45"/>
    <sheet name="Psykiatri 2" sheetId="70" r:id="rId46"/>
    <sheet name="Psykiatri 3" sheetId="69" r:id="rId47"/>
    <sheet name="Psykiatri 4" sheetId="68" r:id="rId48"/>
    <sheet name="Psykiatri 5" sheetId="67" r:id="rId49"/>
    <sheet name="Tandvård" sheetId="31" r:id="rId50"/>
    <sheet name="Tandvård 1" sheetId="76" r:id="rId51"/>
    <sheet name="Tandvård 2" sheetId="75" r:id="rId52"/>
    <sheet name="Tandvård 3" sheetId="74" r:id="rId53"/>
    <sheet name="Tandvård 4" sheetId="73" r:id="rId54"/>
    <sheet name="Övrig hälso- och sjukvård" sheetId="32" r:id="rId55"/>
    <sheet name="Övrig hälso- och sjukvård 1" sheetId="79" r:id="rId56"/>
    <sheet name="Övrig hälso- och sjukvård 2" sheetId="78" r:id="rId57"/>
    <sheet name="Övrig hälso- och sjukvård 3" sheetId="77" r:id="rId58"/>
    <sheet name="Läkemedel" sheetId="33" r:id="rId59"/>
    <sheet name="Läkemedelsförmån" sheetId="80" r:id="rId60"/>
    <sheet name="Rekvisitionsläkemedel" sheetId="81" r:id="rId61"/>
    <sheet name="Regional utveckling" sheetId="34" r:id="rId62"/>
    <sheet name="Regional utveckling 1" sheetId="82" r:id="rId63"/>
    <sheet name="Regional utveckling 2" sheetId="83" r:id="rId64"/>
    <sheet name="Regional utveckling 3" sheetId="84" r:id="rId65"/>
    <sheet name="Regional utveckling 3 diagram" sheetId="102" r:id="rId66"/>
    <sheet name="Trafik och infrastruktur" sheetId="37" r:id="rId67"/>
    <sheet name="Trafik och infrastruktur 1" sheetId="85" r:id="rId68"/>
    <sheet name="Trafik och infrastruktur 2" sheetId="86" r:id="rId69"/>
    <sheet name="Utbildning och kultur" sheetId="38" r:id="rId70"/>
    <sheet name="Utbildning och kultur 1" sheetId="87" r:id="rId71"/>
    <sheet name="Utbildning och kultur 2" sheetId="88" r:id="rId72"/>
    <sheet name="Utbildning och kultur 3" sheetId="89" r:id="rId73"/>
  </sheets>
  <definedNames>
    <definedName name="SJUKSKÖTERSKEVÅRDy" comment="testtest">Sjuksköterskevård!$C$3:$I$18</definedName>
    <definedName name="_xlnm.Print_Area" localSheetId="27">Allmänläkarvård!$C$3:$E$33</definedName>
    <definedName name="_xlnm.Print_Area" localSheetId="4">Balansräkning!$C$2:$K$16</definedName>
    <definedName name="_xlnm.Print_Area" localSheetId="30">Barnhälsovård!$C$3:$K$37</definedName>
    <definedName name="_xlnm.Print_Area" localSheetId="0">Förstasida!$C$3:$N$17</definedName>
    <definedName name="_xlnm.Print_Area" localSheetId="11">'Hälso- och sjukvård'!$B$2:$O$55</definedName>
    <definedName name="_xlnm.Print_Area" localSheetId="12">'Hälso- och sjukvård 1'!$C$3:$E$25</definedName>
    <definedName name="_xlnm.Print_Area" localSheetId="13">'Hälso- och sjukvård 2'!$C$3:$H$46</definedName>
    <definedName name="_xlnm.Print_Area" localSheetId="14">'Hälso- och sjukvård 3'!$C$3:$L$74</definedName>
    <definedName name="_xlnm.Print_Area" localSheetId="15">'Hälso- och sjukvård 4'!$C$3:$K$17</definedName>
    <definedName name="_xlnm.Print_Area" localSheetId="16">'Hälso- och sjukvård 5'!$C$2:$G$29</definedName>
    <definedName name="_xlnm.Print_Area" localSheetId="17">'Hälso- och sjukvård 6'!$C$3:$F$29</definedName>
    <definedName name="_xlnm.Print_Area" localSheetId="18">'Hälso- och sjukvård 7'!$C$3:$H$50</definedName>
    <definedName name="_xlnm.Print_Area" localSheetId="19">'Hälso- och sjukvård 8'!$C$2:$I$25</definedName>
    <definedName name="_xlnm.Print_Area" localSheetId="20">'Hälso- och sjukvård 9'!$C$3:$G$42</definedName>
    <definedName name="_xlnm.Print_Area" localSheetId="1">Innehåll!$A$2:$A$18,Innehåll!$B$1:$O$40</definedName>
    <definedName name="_xlnm.Print_Area" localSheetId="6">intäktsslag!$C$2:$Q$28</definedName>
    <definedName name="_xlnm.Print_Area" localSheetId="7">'Kostnader och intäkter'!$C$3:$H$28</definedName>
    <definedName name="_xlnm.Print_Area" localSheetId="8">'Kostnader och intäkter 1'!$C$2:$M$46</definedName>
    <definedName name="_xlnm.Print_Area" localSheetId="9">'Kostnader och intäkter 2'!$C$2:$P$47</definedName>
    <definedName name="_xlnm.Print_Area" localSheetId="10">'Kostnader och intäkter 3'!$C$2:$H$46</definedName>
    <definedName name="_xlnm.Print_Area" localSheetId="5">kostnadsslag!$C$2:$Q$26</definedName>
    <definedName name="_xlnm.Print_Area" localSheetId="58">Läkemedel!$C$3:$I$28</definedName>
    <definedName name="_xlnm.Print_Area" localSheetId="59">Läkemedelsförmån!$C$3:$H$47</definedName>
    <definedName name="_xlnm.Print_Area" localSheetId="29">Mödrahälsovård!$C$3:$K$39</definedName>
    <definedName name="_xlnm.Print_Area" localSheetId="22">Primärvård!$C$3:$D$22</definedName>
    <definedName name="_xlnm.Print_Area" localSheetId="23">'Primärvård 1'!$C$3:$G$34</definedName>
    <definedName name="_xlnm.Print_Area" localSheetId="24">'Primärvård 2'!$C$3:$F$25</definedName>
    <definedName name="_xlnm.Print_Area" localSheetId="25">'Primärvård 3'!$C$3:$H$49</definedName>
    <definedName name="_xlnm.Print_Area" localSheetId="26">'Primärvård 4'!$C$2:$I$24</definedName>
    <definedName name="_xlnm.Print_Area" localSheetId="32">'Primärvårdsansluten hemsjukvård'!$C$3:$K$33</definedName>
    <definedName name="_xlnm.Print_Area" localSheetId="44">'Psykiatri 1'!$C$3:$G$20</definedName>
    <definedName name="_xlnm.Print_Area" localSheetId="45">'Psykiatri 2'!$C$3:$E$25</definedName>
    <definedName name="_xlnm.Print_Area" localSheetId="46">'Psykiatri 3'!$C$3:$I$48</definedName>
    <definedName name="_xlnm.Print_Area" localSheetId="47">'Psykiatri 4'!$C$3:$I$21</definedName>
    <definedName name="_xlnm.Print_Area" localSheetId="48">'Psykiatri 5'!$C$3:$I$23</definedName>
    <definedName name="_xlnm.Print_Area" localSheetId="61">'Regional utveckling'!$C$3:$H$17</definedName>
    <definedName name="_xlnm.Print_Area" localSheetId="62">'Regional utveckling 1'!$C$3:$E$24</definedName>
    <definedName name="_xlnm.Print_Area" localSheetId="63">'Regional utveckling 2'!$C$3:$H$51</definedName>
    <definedName name="_xlnm.Print_Area" localSheetId="64">'Regional utveckling 3'!$C$3:$J$46</definedName>
    <definedName name="_xlnm.Print_Area" localSheetId="65">'Regional utveckling 3 diagram'!$C$2:$J$21</definedName>
    <definedName name="_xlnm.Print_Area" localSheetId="2">'Regionernas ekonomi'!$C$3:$H$24</definedName>
    <definedName name="_xlnm.Print_Area" localSheetId="60">Rekvisitionsläkemedel!$C$3:$H$48</definedName>
    <definedName name="_xlnm.Print_Area" localSheetId="3">Resultaträkning!$C$2:$J$14</definedName>
    <definedName name="_xlnm.Print_Area" localSheetId="28">Sjuksköterskevård!$C$3:$I$35</definedName>
    <definedName name="_xlnm.Print_Area" localSheetId="34">'Sluten primärvård'!$C$3:$G$24</definedName>
    <definedName name="_xlnm.Print_Area" localSheetId="37">'Somatik 1'!$C$3:$G$12</definedName>
    <definedName name="_xlnm.Print_Area" localSheetId="38">'Somatik 2'!$C$3:$E$25</definedName>
    <definedName name="_xlnm.Print_Area" localSheetId="39">'Somatik 3'!$C$3:$H$47</definedName>
    <definedName name="_xlnm.Print_Area" localSheetId="40">'Somatik 4'!$C$3:$I$21</definedName>
    <definedName name="_xlnm.Print_Area" localSheetId="41">'Somatik 5'!$C$3:$I$23</definedName>
    <definedName name="_xlnm.Print_Area" localSheetId="42">'Somatik 6'!$C$3:$I$22</definedName>
    <definedName name="_xlnm.Print_Area" localSheetId="43">'Specialiserad psykiatrisk vård'!$C$3:$J$12</definedName>
    <definedName name="_xlnm.Print_Area" localSheetId="36">'Specialiserad somatisk vård'!$C$3:$H$24</definedName>
    <definedName name="_xlnm.Print_Area" localSheetId="49">Tandvård!$C$3:$K$22</definedName>
    <definedName name="_xlnm.Print_Area" localSheetId="50">'Tandvård 1'!$C$3:$G$10</definedName>
    <definedName name="_xlnm.Print_Area" localSheetId="51">'Tandvård 2'!$C$3:$E$25</definedName>
    <definedName name="_xlnm.Print_Area" localSheetId="52">'Tandvård 3'!$C$3:$Q$49</definedName>
    <definedName name="_xlnm.Print_Area" localSheetId="53">'Tandvård 4'!$C$3:$K$20</definedName>
    <definedName name="_xlnm.Print_Area" localSheetId="66">'Trafik och infrastruktur'!$C$3:$I$25</definedName>
    <definedName name="_xlnm.Print_Area" localSheetId="67">'Trafik och infrastruktur 1'!$C$3:$G$17</definedName>
    <definedName name="_xlnm.Print_Area" localSheetId="68">'Trafik och infrastruktur 2'!$C$2:$I$25</definedName>
    <definedName name="_xlnm.Print_Area" localSheetId="69">'Utbildning och kultur'!$C$3:$H$25</definedName>
    <definedName name="_xlnm.Print_Area" localSheetId="70">'Utbildning och kultur 1'!$C$3:$I$19</definedName>
    <definedName name="_xlnm.Print_Area" localSheetId="71">'Utbildning och kultur 2'!$C$3:$E$24</definedName>
    <definedName name="_xlnm.Print_Area" localSheetId="72">'Utbildning och kultur 3'!$C$3:$E$24</definedName>
    <definedName name="_xlnm.Print_Area" localSheetId="35">Vårdcentraler!$C$3:$N$22,Vårdcentraler!$Q$25:$T$29</definedName>
    <definedName name="_xlnm.Print_Area" localSheetId="21">Vårdplatser!$C$2:$U$23,Vårdplatser!$C$25:$D$39</definedName>
    <definedName name="_xlnm.Print_Area" localSheetId="54">'Övrig hälso- och sjukvård'!$C$3:$J$23</definedName>
    <definedName name="_xlnm.Print_Area" localSheetId="55">'Övrig hälso- och sjukvård 1'!$C$3:$H$25</definedName>
    <definedName name="_xlnm.Print_Area" localSheetId="56">'Övrig hälso- och sjukvård 2'!$C$3:$E$25</definedName>
    <definedName name="_xlnm.Print_Area" localSheetId="57">'Övrig hälso- och sjukvård 3'!$C$3:$H$48</definedName>
    <definedName name="_xlnm.Print_Area" localSheetId="33">'Övrig primärvård'!$C$3:$K$36</definedName>
    <definedName name="_xlnm.Print_Titles" localSheetId="4">Balansräkning!$C:$C</definedName>
    <definedName name="_xlnm.Print_Titles" localSheetId="15">'Hälso- och sjukvård 4'!$C:$C</definedName>
    <definedName name="_xlnm.Print_Titles" localSheetId="18">'Hälso- och sjukvård 7'!$2:$2</definedName>
    <definedName name="_xlnm.Print_Titles" localSheetId="20">'Hälso- och sjukvård 9'!$3:$4</definedName>
    <definedName name="_xlnm.Print_Titles" localSheetId="6">intäktsslag!$C:$C,intäktsslag!$2:$5</definedName>
    <definedName name="_xlnm.Print_Titles" localSheetId="8">'Kostnader och intäkter 1'!$C:$C,'Kostnader och intäkter 1'!$2:$5</definedName>
    <definedName name="_xlnm.Print_Titles" localSheetId="9">'Kostnader och intäkter 2'!$C:$C,'Kostnader och intäkter 2'!$2:$5</definedName>
    <definedName name="_xlnm.Print_Titles" localSheetId="5">kostnadsslag!$C:$C,kostnadsslag!$2:$6</definedName>
    <definedName name="_xlnm.Print_Titles" localSheetId="59">Läkemedelsförmån!$3:$5</definedName>
    <definedName name="_xlnm.Print_Titles" localSheetId="64">'Regional utveckling 3'!$C:$D,'Regional utveckling 3'!$2:$3</definedName>
    <definedName name="_xlnm.Print_Titles" localSheetId="60">Rekvisitionsläkemedel!$3:$5</definedName>
    <definedName name="_xlnm.Print_Titles" localSheetId="3">Resultaträkning!$C:$C</definedName>
    <definedName name="_xlnm.Print_Titles" localSheetId="39">'Somatik 3'!$3:$5</definedName>
    <definedName name="_xlnm.Print_Titles" localSheetId="53">'Tandvård 4'!$C:$C,'Tandvård 4'!$2:$4</definedName>
    <definedName name="_xlnm.Print_Titles" localSheetId="35">Vårdcentraler!$C:$C,Vårdcentraler!$3:$3</definedName>
    <definedName name="_xlnm.Print_Titles" localSheetId="21">Vårdplatser!$C:$C,Vårdplatser!$2:$3</definedName>
    <definedName name="_xlnm.Print_Titles" localSheetId="57">'Övrig hälso- och sjukvård 3'!$3:$5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4" i="80" l="1"/>
  <c r="C49" i="102"/>
  <c r="D49" i="102"/>
  <c r="E49" i="102"/>
  <c r="F49" i="102"/>
  <c r="G49" i="102"/>
  <c r="H49" i="102"/>
  <c r="I49" i="102"/>
  <c r="J49" i="102"/>
  <c r="K49" i="102"/>
  <c r="C50" i="102"/>
  <c r="D50" i="102"/>
  <c r="E50" i="102"/>
  <c r="F50" i="102"/>
  <c r="G50" i="102"/>
  <c r="H50" i="102"/>
  <c r="I50" i="102"/>
  <c r="J50" i="102"/>
  <c r="K50" i="102"/>
  <c r="C51" i="102"/>
  <c r="D51" i="102"/>
  <c r="E51" i="102"/>
  <c r="F51" i="102"/>
  <c r="G51" i="102"/>
  <c r="H51" i="102"/>
  <c r="I51" i="102"/>
  <c r="J51" i="102"/>
  <c r="K51" i="102"/>
  <c r="C52" i="102"/>
  <c r="D52" i="102"/>
  <c r="E52" i="102"/>
  <c r="F52" i="102"/>
  <c r="G52" i="102"/>
  <c r="H52" i="102"/>
  <c r="I52" i="102"/>
  <c r="J52" i="102"/>
  <c r="K52" i="102"/>
  <c r="C53" i="102"/>
  <c r="D53" i="102"/>
  <c r="E53" i="102"/>
  <c r="F53" i="102"/>
  <c r="G53" i="102"/>
  <c r="H53" i="102"/>
  <c r="I53" i="102"/>
  <c r="J53" i="102"/>
  <c r="K53" i="102"/>
  <c r="C54" i="102"/>
  <c r="D54" i="102"/>
  <c r="E54" i="102"/>
  <c r="F54" i="102"/>
  <c r="G54" i="102"/>
  <c r="H54" i="102"/>
  <c r="I54" i="102"/>
  <c r="J54" i="102"/>
  <c r="K54" i="102"/>
  <c r="C55" i="102"/>
  <c r="D55" i="102"/>
  <c r="E55" i="102"/>
  <c r="F55" i="102"/>
  <c r="G55" i="102"/>
  <c r="H55" i="102"/>
  <c r="I55" i="102"/>
  <c r="J55" i="102"/>
  <c r="K55" i="102"/>
  <c r="C56" i="102"/>
  <c r="D56" i="102"/>
  <c r="E56" i="102"/>
  <c r="F56" i="102"/>
  <c r="G56" i="102"/>
  <c r="H56" i="102"/>
  <c r="I56" i="102"/>
  <c r="J56" i="102"/>
  <c r="K56" i="102"/>
  <c r="C57" i="102"/>
  <c r="D57" i="102"/>
  <c r="E57" i="102"/>
  <c r="F57" i="102"/>
  <c r="G57" i="102"/>
  <c r="H57" i="102"/>
  <c r="I57" i="102"/>
  <c r="J57" i="102"/>
  <c r="K57" i="102"/>
  <c r="C58" i="102"/>
  <c r="D58" i="102"/>
  <c r="E58" i="102"/>
  <c r="F58" i="102"/>
  <c r="G58" i="102"/>
  <c r="H58" i="102"/>
  <c r="I58" i="102"/>
  <c r="J58" i="102"/>
  <c r="K58" i="102"/>
  <c r="C59" i="102"/>
  <c r="D59" i="102"/>
  <c r="E59" i="102"/>
  <c r="F59" i="102"/>
  <c r="G59" i="102"/>
  <c r="H59" i="102"/>
  <c r="I59" i="102"/>
  <c r="J59" i="102"/>
  <c r="K59" i="102"/>
  <c r="C60" i="102"/>
  <c r="D60" i="102"/>
  <c r="E60" i="102"/>
  <c r="F60" i="102"/>
  <c r="G60" i="102"/>
  <c r="H60" i="102"/>
  <c r="I60" i="102"/>
  <c r="J60" i="102"/>
  <c r="K60" i="102"/>
  <c r="C61" i="102"/>
  <c r="D61" i="102"/>
  <c r="E61" i="102"/>
  <c r="F61" i="102"/>
  <c r="G61" i="102"/>
  <c r="H61" i="102"/>
  <c r="I61" i="102"/>
  <c r="J61" i="102"/>
  <c r="K61" i="102"/>
  <c r="C62" i="102"/>
  <c r="D62" i="102"/>
  <c r="E62" i="102"/>
  <c r="F62" i="102"/>
  <c r="G62" i="102"/>
  <c r="H62" i="102"/>
  <c r="I62" i="102"/>
  <c r="J62" i="102"/>
  <c r="K62" i="102"/>
  <c r="C63" i="102"/>
  <c r="D63" i="102"/>
  <c r="E63" i="102"/>
  <c r="F63" i="102"/>
  <c r="G63" i="102"/>
  <c r="H63" i="102"/>
  <c r="I63" i="102"/>
  <c r="J63" i="102"/>
  <c r="K63" i="102"/>
  <c r="C64" i="102"/>
  <c r="D64" i="102"/>
  <c r="E64" i="102"/>
  <c r="F64" i="102"/>
  <c r="G64" i="102"/>
  <c r="H64" i="102"/>
  <c r="I64" i="102"/>
  <c r="J64" i="102"/>
  <c r="K64" i="102"/>
  <c r="C65" i="102"/>
  <c r="D65" i="102"/>
  <c r="E65" i="102"/>
  <c r="F65" i="102"/>
  <c r="G65" i="102"/>
  <c r="H65" i="102"/>
  <c r="I65" i="102"/>
  <c r="J65" i="102"/>
  <c r="K65" i="102"/>
  <c r="C66" i="102"/>
  <c r="D66" i="102"/>
  <c r="E66" i="102"/>
  <c r="F66" i="102"/>
  <c r="G66" i="102"/>
  <c r="H66" i="102"/>
  <c r="I66" i="102"/>
  <c r="J66" i="102"/>
  <c r="K66" i="102"/>
  <c r="C67" i="102"/>
  <c r="D67" i="102"/>
  <c r="E67" i="102"/>
  <c r="F67" i="102"/>
  <c r="G67" i="102"/>
  <c r="H67" i="102"/>
  <c r="I67" i="102"/>
  <c r="J67" i="102"/>
  <c r="K67" i="102"/>
  <c r="C26" i="102"/>
  <c r="D26" i="102"/>
  <c r="E26" i="102"/>
  <c r="F26" i="102"/>
  <c r="G26" i="102"/>
  <c r="H26" i="102"/>
  <c r="I26" i="102"/>
  <c r="J26" i="102"/>
  <c r="C27" i="102"/>
  <c r="D27" i="102"/>
  <c r="E27" i="102"/>
  <c r="F27" i="102"/>
  <c r="G27" i="102"/>
  <c r="H27" i="102"/>
  <c r="I27" i="102"/>
  <c r="J27" i="102"/>
  <c r="C28" i="102"/>
  <c r="D28" i="102"/>
  <c r="E28" i="102"/>
  <c r="F28" i="102"/>
  <c r="G28" i="102"/>
  <c r="H28" i="102"/>
  <c r="I28" i="102"/>
  <c r="J28" i="102"/>
  <c r="C29" i="102"/>
  <c r="D29" i="102"/>
  <c r="E29" i="102"/>
  <c r="F29" i="102"/>
  <c r="G29" i="102"/>
  <c r="H29" i="102"/>
  <c r="I29" i="102"/>
  <c r="J29" i="102"/>
  <c r="C30" i="102"/>
  <c r="D30" i="102"/>
  <c r="E30" i="102"/>
  <c r="F30" i="102"/>
  <c r="G30" i="102"/>
  <c r="H30" i="102"/>
  <c r="I30" i="102"/>
  <c r="J30" i="102"/>
  <c r="C31" i="102"/>
  <c r="D31" i="102"/>
  <c r="E31" i="102"/>
  <c r="F31" i="102"/>
  <c r="G31" i="102"/>
  <c r="H31" i="102"/>
  <c r="I31" i="102"/>
  <c r="J31" i="102"/>
  <c r="C32" i="102"/>
  <c r="D32" i="102"/>
  <c r="E32" i="102"/>
  <c r="F32" i="102"/>
  <c r="G32" i="102"/>
  <c r="H32" i="102"/>
  <c r="I32" i="102"/>
  <c r="J32" i="102"/>
  <c r="C33" i="102"/>
  <c r="D33" i="102"/>
  <c r="E33" i="102"/>
  <c r="F33" i="102"/>
  <c r="G33" i="102"/>
  <c r="H33" i="102"/>
  <c r="I33" i="102"/>
  <c r="J33" i="102"/>
  <c r="C34" i="102"/>
  <c r="D34" i="102"/>
  <c r="E34" i="102"/>
  <c r="F34" i="102"/>
  <c r="G34" i="102"/>
  <c r="H34" i="102"/>
  <c r="I34" i="102"/>
  <c r="J34" i="102"/>
  <c r="C35" i="102"/>
  <c r="D35" i="102"/>
  <c r="E35" i="102"/>
  <c r="F35" i="102"/>
  <c r="G35" i="102"/>
  <c r="H35" i="102"/>
  <c r="I35" i="102"/>
  <c r="J35" i="102"/>
  <c r="C36" i="102"/>
  <c r="D36" i="102"/>
  <c r="E36" i="102"/>
  <c r="F36" i="102"/>
  <c r="G36" i="102"/>
  <c r="H36" i="102"/>
  <c r="I36" i="102"/>
  <c r="J36" i="102"/>
  <c r="C37" i="102"/>
  <c r="D37" i="102"/>
  <c r="E37" i="102"/>
  <c r="F37" i="102"/>
  <c r="G37" i="102"/>
  <c r="H37" i="102"/>
  <c r="I37" i="102"/>
  <c r="J37" i="102"/>
  <c r="C38" i="102"/>
  <c r="D38" i="102"/>
  <c r="E38" i="102"/>
  <c r="F38" i="102"/>
  <c r="G38" i="102"/>
  <c r="H38" i="102"/>
  <c r="I38" i="102"/>
  <c r="J38" i="102"/>
  <c r="C39" i="102"/>
  <c r="D39" i="102"/>
  <c r="E39" i="102"/>
  <c r="F39" i="102"/>
  <c r="G39" i="102"/>
  <c r="H39" i="102"/>
  <c r="I39" i="102"/>
  <c r="J39" i="102"/>
  <c r="C40" i="102"/>
  <c r="D40" i="102"/>
  <c r="E40" i="102"/>
  <c r="F40" i="102"/>
  <c r="G40" i="102"/>
  <c r="H40" i="102"/>
  <c r="I40" i="102"/>
  <c r="J40" i="102"/>
  <c r="C41" i="102"/>
  <c r="D41" i="102"/>
  <c r="E41" i="102"/>
  <c r="F41" i="102"/>
  <c r="G41" i="102"/>
  <c r="H41" i="102"/>
  <c r="I41" i="102"/>
  <c r="J41" i="102"/>
  <c r="C42" i="102"/>
  <c r="D42" i="102"/>
  <c r="E42" i="102"/>
  <c r="F42" i="102"/>
  <c r="G42" i="102"/>
  <c r="H42" i="102"/>
  <c r="I42" i="102"/>
  <c r="J42" i="102"/>
  <c r="C43" i="102"/>
  <c r="D43" i="102"/>
  <c r="E43" i="102"/>
  <c r="F43" i="102"/>
  <c r="G43" i="102"/>
  <c r="H43" i="102"/>
  <c r="I43" i="102"/>
  <c r="J43" i="102"/>
  <c r="C44" i="102"/>
  <c r="D44" i="102"/>
  <c r="E44" i="102"/>
  <c r="F44" i="102"/>
  <c r="G44" i="102"/>
  <c r="H44" i="102"/>
  <c r="I44" i="102"/>
  <c r="J44" i="102"/>
  <c r="C45" i="102"/>
  <c r="D45" i="102"/>
  <c r="E45" i="102"/>
  <c r="F45" i="102"/>
  <c r="G45" i="102"/>
  <c r="H45" i="102"/>
  <c r="I45" i="102"/>
  <c r="J45" i="102"/>
  <c r="C46" i="102"/>
  <c r="D46" i="102"/>
  <c r="E46" i="102"/>
  <c r="F46" i="102"/>
  <c r="G46" i="102"/>
  <c r="H46" i="102"/>
  <c r="I46" i="102"/>
  <c r="J46" i="102"/>
  <c r="C47" i="102"/>
  <c r="D47" i="102"/>
  <c r="E47" i="102"/>
  <c r="F47" i="102"/>
  <c r="G47" i="102"/>
  <c r="H47" i="102"/>
  <c r="I47" i="102"/>
  <c r="J47" i="102"/>
  <c r="K47" i="102"/>
  <c r="C48" i="102"/>
  <c r="D48" i="102"/>
  <c r="E48" i="102"/>
  <c r="F48" i="102"/>
  <c r="G48" i="102"/>
  <c r="H48" i="102"/>
  <c r="I48" i="102"/>
  <c r="J48" i="102"/>
  <c r="K48" i="102"/>
  <c r="D25" i="102"/>
  <c r="E25" i="102"/>
  <c r="F25" i="102"/>
  <c r="G25" i="102"/>
  <c r="H25" i="102"/>
  <c r="I25" i="102"/>
  <c r="J25" i="102"/>
  <c r="C25" i="102"/>
  <c r="G26" i="74"/>
  <c r="C3" i="74"/>
  <c r="D31" i="43" l="1"/>
  <c r="E31" i="43"/>
  <c r="F31" i="43"/>
  <c r="G31" i="43"/>
  <c r="E24" i="96" l="1"/>
  <c r="O24" i="91" l="1"/>
  <c r="O25" i="91" l="1"/>
  <c r="P12" i="91"/>
  <c r="P15" i="91"/>
  <c r="P24" i="91"/>
  <c r="P9" i="91"/>
  <c r="P7" i="91"/>
  <c r="P13" i="91"/>
  <c r="P21" i="91"/>
  <c r="P23" i="91"/>
  <c r="P10" i="91"/>
  <c r="Q24" i="91"/>
  <c r="P14" i="91"/>
  <c r="P22" i="91"/>
  <c r="P8" i="91"/>
  <c r="P16" i="91"/>
  <c r="P17" i="91"/>
  <c r="P18" i="91"/>
  <c r="P11" i="91"/>
  <c r="P19" i="91"/>
  <c r="E9" i="67"/>
  <c r="F9" i="67"/>
  <c r="G9" i="67"/>
  <c r="H9" i="67"/>
  <c r="I9" i="67"/>
  <c r="D9" i="67"/>
  <c r="E9" i="68"/>
  <c r="F9" i="68"/>
  <c r="G9" i="68"/>
  <c r="H9" i="68"/>
  <c r="I9" i="68"/>
  <c r="D9" i="68"/>
  <c r="H9" i="61"/>
  <c r="I9" i="61"/>
  <c r="G9" i="61"/>
  <c r="E9" i="61"/>
  <c r="F9" i="61"/>
  <c r="D9" i="61"/>
  <c r="H9" i="62"/>
  <c r="I9" i="62"/>
  <c r="G9" i="62"/>
  <c r="E9" i="62"/>
  <c r="F9" i="62"/>
  <c r="D9" i="62"/>
  <c r="F14" i="62"/>
  <c r="H9" i="63"/>
  <c r="I9" i="63"/>
  <c r="G9" i="63"/>
  <c r="E9" i="63"/>
  <c r="F9" i="63"/>
  <c r="D9" i="63"/>
  <c r="I11" i="49"/>
  <c r="J11" i="49"/>
  <c r="K11" i="49"/>
  <c r="I12" i="49"/>
  <c r="J12" i="49"/>
  <c r="K12" i="49"/>
  <c r="H11" i="49"/>
  <c r="H12" i="49"/>
  <c r="E11" i="49"/>
  <c r="F11" i="49"/>
  <c r="G11" i="49"/>
  <c r="E12" i="49"/>
  <c r="F12" i="49"/>
  <c r="G12" i="49"/>
  <c r="D12" i="49"/>
  <c r="D11" i="49"/>
  <c r="G17" i="49"/>
  <c r="G11" i="50"/>
  <c r="D12" i="50"/>
  <c r="J12" i="50"/>
  <c r="J11" i="50"/>
  <c r="H11" i="50"/>
  <c r="I11" i="50"/>
  <c r="K11" i="50"/>
  <c r="I12" i="50"/>
  <c r="K12" i="50"/>
  <c r="H12" i="50"/>
  <c r="E11" i="50"/>
  <c r="F11" i="50"/>
  <c r="E12" i="50"/>
  <c r="F12" i="50"/>
  <c r="G12" i="50"/>
  <c r="D11" i="50"/>
  <c r="Q7" i="91" l="1"/>
  <c r="Q14" i="91"/>
  <c r="Q22" i="91"/>
  <c r="Q10" i="91"/>
  <c r="P25" i="91"/>
  <c r="Q13" i="91"/>
  <c r="Q15" i="91"/>
  <c r="Q23" i="91"/>
  <c r="Q25" i="91"/>
  <c r="Q18" i="91"/>
  <c r="Q11" i="91"/>
  <c r="Q21" i="91"/>
  <c r="Q8" i="91"/>
  <c r="Q16" i="91"/>
  <c r="Q17" i="91"/>
  <c r="Q19" i="91"/>
  <c r="Q12" i="91"/>
  <c r="Q9" i="91"/>
  <c r="K17" i="51"/>
  <c r="G18" i="51"/>
  <c r="G17" i="51"/>
  <c r="I11" i="51"/>
  <c r="J11" i="51"/>
  <c r="K11" i="51"/>
  <c r="I12" i="51"/>
  <c r="J12" i="51"/>
  <c r="K12" i="51"/>
  <c r="H12" i="51"/>
  <c r="H11" i="51"/>
  <c r="E11" i="51"/>
  <c r="F11" i="51"/>
  <c r="G11" i="51"/>
  <c r="E12" i="51"/>
  <c r="F12" i="51"/>
  <c r="G12" i="51"/>
  <c r="D12" i="51"/>
  <c r="D11" i="51"/>
  <c r="D12" i="53" l="1"/>
  <c r="K18" i="52"/>
  <c r="G18" i="52"/>
  <c r="I11" i="52"/>
  <c r="J11" i="52"/>
  <c r="K11" i="52"/>
  <c r="I12" i="52"/>
  <c r="J12" i="52"/>
  <c r="K12" i="52"/>
  <c r="E11" i="52"/>
  <c r="F11" i="52"/>
  <c r="G11" i="52"/>
  <c r="E12" i="52"/>
  <c r="F12" i="52"/>
  <c r="G12" i="52"/>
  <c r="H12" i="52"/>
  <c r="H11" i="52"/>
  <c r="D12" i="52"/>
  <c r="D11" i="52"/>
  <c r="G19" i="53" l="1"/>
  <c r="G18" i="53"/>
  <c r="H13" i="53"/>
  <c r="H12" i="53"/>
  <c r="I12" i="53"/>
  <c r="J12" i="53"/>
  <c r="K12" i="53"/>
  <c r="I13" i="53"/>
  <c r="J13" i="53"/>
  <c r="K13" i="53"/>
  <c r="E12" i="53"/>
  <c r="F12" i="53"/>
  <c r="G12" i="53"/>
  <c r="E13" i="53"/>
  <c r="F13" i="53"/>
  <c r="G13" i="53"/>
  <c r="D13" i="53"/>
  <c r="I17" i="54"/>
  <c r="F17" i="54"/>
  <c r="I18" i="54"/>
  <c r="F18" i="54"/>
  <c r="F12" i="54"/>
  <c r="E12" i="54"/>
  <c r="D12" i="54"/>
  <c r="I12" i="54"/>
  <c r="H12" i="54"/>
  <c r="G12" i="54"/>
  <c r="I11" i="54"/>
  <c r="H11" i="54"/>
  <c r="G11" i="54"/>
  <c r="E11" i="54"/>
  <c r="F11" i="54"/>
  <c r="D11" i="54"/>
  <c r="D17" i="55" l="1"/>
  <c r="D16" i="55"/>
  <c r="D11" i="55"/>
  <c r="D10" i="55"/>
  <c r="E16" i="55" l="1"/>
  <c r="E10" i="55"/>
  <c r="E11" i="55"/>
  <c r="O22" i="90"/>
  <c r="I28" i="58"/>
  <c r="H24" i="91"/>
  <c r="H25" i="91" s="1"/>
  <c r="N20" i="91"/>
  <c r="O20" i="91"/>
  <c r="K13" i="92"/>
  <c r="K8" i="92"/>
  <c r="K14" i="92" s="1"/>
  <c r="D14" i="92"/>
  <c r="O26" i="90" l="1"/>
  <c r="P20" i="91"/>
  <c r="Q20" i="91"/>
  <c r="D15" i="40"/>
  <c r="E31" i="83"/>
  <c r="D31" i="83"/>
  <c r="E26" i="83"/>
  <c r="E27" i="83"/>
  <c r="E28" i="83"/>
  <c r="E29" i="83"/>
  <c r="E30" i="83"/>
  <c r="D29" i="83"/>
  <c r="D30" i="83"/>
  <c r="D28" i="83"/>
  <c r="D27" i="83"/>
  <c r="D26" i="83"/>
  <c r="E25" i="83"/>
  <c r="D25" i="83"/>
  <c r="H35" i="83"/>
  <c r="G25" i="83" s="1"/>
  <c r="G35" i="83"/>
  <c r="F25" i="83" s="1"/>
  <c r="E7" i="60"/>
  <c r="P10" i="90" l="1"/>
  <c r="P16" i="90"/>
  <c r="P24" i="90"/>
  <c r="P26" i="90"/>
  <c r="P19" i="90"/>
  <c r="P20" i="90"/>
  <c r="P13" i="90"/>
  <c r="O27" i="90"/>
  <c r="P14" i="90"/>
  <c r="P23" i="90"/>
  <c r="P7" i="90"/>
  <c r="P17" i="90"/>
  <c r="P25" i="90"/>
  <c r="P8" i="90"/>
  <c r="P18" i="90"/>
  <c r="P9" i="90"/>
  <c r="P12" i="90"/>
  <c r="P6" i="90"/>
  <c r="P21" i="90"/>
  <c r="P15" i="90"/>
  <c r="P11" i="90"/>
  <c r="P22" i="90"/>
  <c r="T29" i="28"/>
  <c r="K19" i="53"/>
  <c r="Q11" i="90" l="1"/>
  <c r="Q12" i="90"/>
  <c r="Q20" i="90"/>
  <c r="Q6" i="90"/>
  <c r="Q15" i="90"/>
  <c r="Q10" i="90"/>
  <c r="Q17" i="90"/>
  <c r="Q18" i="90"/>
  <c r="Q19" i="90"/>
  <c r="Q27" i="90"/>
  <c r="Q13" i="90"/>
  <c r="Q21" i="90"/>
  <c r="Q23" i="90"/>
  <c r="P27" i="90"/>
  <c r="Q16" i="90"/>
  <c r="Q24" i="90"/>
  <c r="Q25" i="90"/>
  <c r="Q9" i="90"/>
  <c r="Q14" i="90"/>
  <c r="Q7" i="90"/>
  <c r="Q8" i="90"/>
  <c r="Q22" i="90"/>
  <c r="Q26" i="90"/>
  <c r="E17" i="55"/>
  <c r="K4" i="84" l="1"/>
  <c r="K25" i="102" s="1"/>
  <c r="S29" i="28"/>
  <c r="I7" i="45"/>
  <c r="I8" i="45"/>
  <c r="I9" i="45"/>
  <c r="I10" i="45"/>
  <c r="I11" i="45"/>
  <c r="I12" i="45"/>
  <c r="I13" i="45"/>
  <c r="I14" i="45"/>
  <c r="I15" i="45"/>
  <c r="I16" i="45"/>
  <c r="I17" i="45"/>
  <c r="I18" i="45"/>
  <c r="I19" i="45"/>
  <c r="I20" i="45"/>
  <c r="I21" i="45"/>
  <c r="I22" i="45"/>
  <c r="I23" i="45"/>
  <c r="I24" i="45"/>
  <c r="I25" i="45"/>
  <c r="I26" i="45"/>
  <c r="I27" i="45"/>
  <c r="I28" i="45"/>
  <c r="E8" i="85"/>
  <c r="G26" i="83"/>
  <c r="F26" i="83"/>
  <c r="E10" i="71"/>
  <c r="E23" i="89" l="1"/>
  <c r="E24" i="89" s="1"/>
  <c r="E13" i="89"/>
  <c r="E14" i="89" s="1"/>
  <c r="D23" i="89"/>
  <c r="D24" i="89" s="1"/>
  <c r="D13" i="89"/>
  <c r="D14" i="89" s="1"/>
  <c r="E23" i="88"/>
  <c r="E24" i="88" s="1"/>
  <c r="E13" i="88"/>
  <c r="E14" i="88" s="1"/>
  <c r="D23" i="88"/>
  <c r="D24" i="88" s="1"/>
  <c r="D13" i="88"/>
  <c r="D14" i="88" s="1"/>
  <c r="I24" i="86"/>
  <c r="I25" i="86" s="1"/>
  <c r="H24" i="86"/>
  <c r="H25" i="86" s="1"/>
  <c r="G24" i="86"/>
  <c r="G25" i="86" s="1"/>
  <c r="F24" i="86"/>
  <c r="F25" i="86" s="1"/>
  <c r="E24" i="86"/>
  <c r="E25" i="86" s="1"/>
  <c r="D24" i="86"/>
  <c r="D25" i="86" s="1"/>
  <c r="I14" i="86"/>
  <c r="I15" i="86" s="1"/>
  <c r="H14" i="86"/>
  <c r="H15" i="86" s="1"/>
  <c r="G14" i="86"/>
  <c r="G15" i="86" s="1"/>
  <c r="F14" i="86"/>
  <c r="F15" i="86" s="1"/>
  <c r="E14" i="86"/>
  <c r="E15" i="86" s="1"/>
  <c r="D14" i="86"/>
  <c r="D15" i="86" s="1"/>
  <c r="E23" i="82"/>
  <c r="E24" i="82" s="1"/>
  <c r="E13" i="82"/>
  <c r="E14" i="82" s="1"/>
  <c r="D13" i="82"/>
  <c r="D14" i="82" s="1"/>
  <c r="D23" i="82"/>
  <c r="D24" i="82" s="1"/>
  <c r="E24" i="78"/>
  <c r="E25" i="78" s="1"/>
  <c r="E14" i="78"/>
  <c r="E15" i="78" s="1"/>
  <c r="D24" i="78"/>
  <c r="D25" i="78" s="1"/>
  <c r="D14" i="78"/>
  <c r="D15" i="78" s="1"/>
  <c r="E24" i="75"/>
  <c r="E25" i="75" s="1"/>
  <c r="D24" i="75"/>
  <c r="E14" i="75"/>
  <c r="E15" i="75" s="1"/>
  <c r="D25" i="75"/>
  <c r="D14" i="75"/>
  <c r="D15" i="75" s="1"/>
  <c r="E24" i="70"/>
  <c r="E25" i="70" s="1"/>
  <c r="E14" i="70"/>
  <c r="E15" i="70" s="1"/>
  <c r="D24" i="70"/>
  <c r="D25" i="70" s="1"/>
  <c r="D14" i="70"/>
  <c r="D15" i="70" s="1"/>
  <c r="E24" i="65"/>
  <c r="E25" i="65" s="1"/>
  <c r="E14" i="65"/>
  <c r="E15" i="65" s="1"/>
  <c r="D24" i="65"/>
  <c r="D25" i="65" s="1"/>
  <c r="D14" i="65"/>
  <c r="D15" i="65" s="1"/>
  <c r="E24" i="59"/>
  <c r="E25" i="59" s="1"/>
  <c r="D24" i="59"/>
  <c r="D25" i="59" s="1"/>
  <c r="E14" i="59"/>
  <c r="E15" i="59" s="1"/>
  <c r="D14" i="59"/>
  <c r="D15" i="59" s="1"/>
  <c r="E24" i="39"/>
  <c r="D24" i="39"/>
  <c r="E14" i="39"/>
  <c r="D14" i="39"/>
  <c r="H46" i="94" l="1"/>
  <c r="H27" i="94"/>
  <c r="H28" i="94"/>
  <c r="H29" i="94"/>
  <c r="H30" i="94"/>
  <c r="H31" i="94"/>
  <c r="H32" i="94"/>
  <c r="H33" i="94"/>
  <c r="H34" i="94"/>
  <c r="H35" i="94"/>
  <c r="H36" i="94"/>
  <c r="H37" i="94"/>
  <c r="H38" i="94"/>
  <c r="H39" i="94"/>
  <c r="H40" i="94"/>
  <c r="H41" i="94"/>
  <c r="H42" i="94"/>
  <c r="H43" i="94"/>
  <c r="H44" i="94"/>
  <c r="H45" i="94"/>
  <c r="H26" i="94"/>
  <c r="F19" i="96"/>
  <c r="E19" i="96"/>
  <c r="F13" i="96"/>
  <c r="E13" i="96"/>
  <c r="F23" i="96" l="1"/>
  <c r="E23" i="96"/>
  <c r="D24" i="91"/>
  <c r="E20" i="91"/>
  <c r="F20" i="91"/>
  <c r="G20" i="91"/>
  <c r="H20" i="91"/>
  <c r="I20" i="91"/>
  <c r="J20" i="91"/>
  <c r="K20" i="91"/>
  <c r="L20" i="91"/>
  <c r="M20" i="91"/>
  <c r="D20" i="91"/>
  <c r="E14" i="92" l="1"/>
  <c r="F14" i="92"/>
  <c r="G14" i="92"/>
  <c r="H14" i="92"/>
  <c r="I14" i="92"/>
  <c r="J14" i="92"/>
  <c r="N24" i="91" l="1"/>
  <c r="N25" i="91" l="1"/>
  <c r="I15" i="67"/>
  <c r="F15" i="67"/>
  <c r="I14" i="67"/>
  <c r="F14" i="67"/>
  <c r="I15" i="68"/>
  <c r="F15" i="68"/>
  <c r="I14" i="68"/>
  <c r="F14" i="68"/>
  <c r="I15" i="61"/>
  <c r="F15" i="61"/>
  <c r="I14" i="61"/>
  <c r="F14" i="61"/>
  <c r="I15" i="62"/>
  <c r="I14" i="62"/>
  <c r="F15" i="62"/>
  <c r="F15" i="63"/>
  <c r="I15" i="63"/>
  <c r="F14" i="63"/>
  <c r="I14" i="63"/>
  <c r="G18" i="49"/>
  <c r="K18" i="49"/>
  <c r="K17" i="49"/>
  <c r="G18" i="50"/>
  <c r="K18" i="50"/>
  <c r="G17" i="50"/>
  <c r="K17" i="50"/>
  <c r="K18" i="51"/>
  <c r="G19" i="52"/>
  <c r="K19" i="52"/>
  <c r="K18" i="53" l="1"/>
  <c r="D13" i="48" l="1"/>
  <c r="E13" i="48"/>
  <c r="F13" i="48"/>
  <c r="I28" i="81"/>
  <c r="I29" i="81"/>
  <c r="I30" i="81"/>
  <c r="I31" i="81"/>
  <c r="I32" i="81"/>
  <c r="I33" i="81"/>
  <c r="I34" i="81"/>
  <c r="I35" i="81"/>
  <c r="I36" i="81"/>
  <c r="I37" i="81"/>
  <c r="I38" i="81"/>
  <c r="I39" i="81"/>
  <c r="I40" i="81"/>
  <c r="I41" i="81"/>
  <c r="I42" i="81"/>
  <c r="I43" i="81"/>
  <c r="I44" i="81"/>
  <c r="I45" i="81"/>
  <c r="I46" i="81"/>
  <c r="I47" i="81"/>
  <c r="I48" i="81"/>
  <c r="I26" i="81"/>
  <c r="I25" i="80"/>
  <c r="I26" i="80"/>
  <c r="H36" i="83"/>
  <c r="G36" i="83"/>
  <c r="G14" i="79"/>
  <c r="G13" i="79"/>
  <c r="G12" i="79"/>
  <c r="G11" i="79"/>
  <c r="G10" i="79"/>
  <c r="G9" i="79"/>
  <c r="G8" i="79"/>
  <c r="G7" i="79"/>
  <c r="E8" i="79"/>
  <c r="E9" i="79"/>
  <c r="E10" i="79"/>
  <c r="E11" i="79"/>
  <c r="E12" i="79"/>
  <c r="E13" i="79"/>
  <c r="E14" i="79"/>
  <c r="E7" i="79"/>
  <c r="G10" i="76"/>
  <c r="G9" i="76"/>
  <c r="G8" i="76"/>
  <c r="G7" i="76"/>
  <c r="E8" i="76"/>
  <c r="E9" i="76"/>
  <c r="E10" i="76"/>
  <c r="E7" i="76"/>
  <c r="G11" i="71"/>
  <c r="G10" i="71"/>
  <c r="G9" i="71"/>
  <c r="G8" i="71"/>
  <c r="G7" i="71"/>
  <c r="E8" i="71"/>
  <c r="E9" i="71"/>
  <c r="E11" i="71"/>
  <c r="E7" i="71"/>
  <c r="R29" i="28"/>
  <c r="K25" i="84"/>
  <c r="K46" i="102" s="1"/>
  <c r="K14" i="84"/>
  <c r="K35" i="102" s="1"/>
  <c r="K15" i="84"/>
  <c r="K36" i="102" s="1"/>
  <c r="K16" i="84"/>
  <c r="K37" i="102" s="1"/>
  <c r="K17" i="84"/>
  <c r="K38" i="102" s="1"/>
  <c r="K18" i="84"/>
  <c r="K39" i="102" s="1"/>
  <c r="K19" i="84"/>
  <c r="K40" i="102" s="1"/>
  <c r="K20" i="84"/>
  <c r="K41" i="102" s="1"/>
  <c r="K21" i="84"/>
  <c r="K42" i="102" s="1"/>
  <c r="K22" i="84"/>
  <c r="K43" i="102" s="1"/>
  <c r="K23" i="84"/>
  <c r="K44" i="102" s="1"/>
  <c r="K24" i="84"/>
  <c r="K45" i="102" s="1"/>
  <c r="K6" i="84"/>
  <c r="K27" i="102" s="1"/>
  <c r="K7" i="84"/>
  <c r="K28" i="102" s="1"/>
  <c r="K8" i="84"/>
  <c r="K29" i="102" s="1"/>
  <c r="K9" i="84"/>
  <c r="K30" i="102" s="1"/>
  <c r="K10" i="84"/>
  <c r="K31" i="102" s="1"/>
  <c r="K11" i="84"/>
  <c r="K32" i="102" s="1"/>
  <c r="K12" i="84"/>
  <c r="K33" i="102" s="1"/>
  <c r="K13" i="84"/>
  <c r="K34" i="102" s="1"/>
  <c r="F32" i="77"/>
  <c r="F33" i="77"/>
  <c r="F34" i="77"/>
  <c r="F35" i="77"/>
  <c r="F36" i="77"/>
  <c r="F37" i="77"/>
  <c r="F38" i="77"/>
  <c r="F39" i="77"/>
  <c r="F40" i="77"/>
  <c r="F41" i="77"/>
  <c r="F42" i="77"/>
  <c r="F43" i="77"/>
  <c r="F44" i="77"/>
  <c r="F45" i="77"/>
  <c r="F46" i="77"/>
  <c r="F47" i="77"/>
  <c r="F26" i="77"/>
  <c r="F28" i="74"/>
  <c r="F29" i="74"/>
  <c r="F30" i="74"/>
  <c r="F31" i="74"/>
  <c r="F32" i="74"/>
  <c r="F33" i="74"/>
  <c r="F34" i="74"/>
  <c r="F35" i="74"/>
  <c r="F36" i="74"/>
  <c r="F37" i="74"/>
  <c r="F38" i="74"/>
  <c r="F39" i="74"/>
  <c r="F40" i="74"/>
  <c r="F41" i="74"/>
  <c r="F42" i="74"/>
  <c r="F43" i="74"/>
  <c r="F44" i="74"/>
  <c r="F45" i="74"/>
  <c r="F46" i="74"/>
  <c r="F47" i="74"/>
  <c r="F48" i="74"/>
  <c r="F26" i="69"/>
  <c r="F27" i="64"/>
  <c r="F28" i="64"/>
  <c r="F29" i="64"/>
  <c r="F30" i="64"/>
  <c r="F31" i="64"/>
  <c r="F32" i="64"/>
  <c r="F33" i="64"/>
  <c r="F34" i="64"/>
  <c r="F35" i="64"/>
  <c r="F36" i="64"/>
  <c r="F37" i="64"/>
  <c r="F38" i="64"/>
  <c r="F39" i="64"/>
  <c r="F40" i="64"/>
  <c r="F41" i="64"/>
  <c r="F42" i="64"/>
  <c r="F43" i="64"/>
  <c r="F44" i="64"/>
  <c r="F45" i="64"/>
  <c r="F46" i="64"/>
  <c r="F47" i="64"/>
  <c r="I29" i="58"/>
  <c r="I30" i="58"/>
  <c r="I31" i="58"/>
  <c r="I32" i="58"/>
  <c r="I33" i="58"/>
  <c r="I34" i="58"/>
  <c r="I35" i="58"/>
  <c r="I36" i="58"/>
  <c r="I37" i="58"/>
  <c r="I38" i="58"/>
  <c r="I39" i="58"/>
  <c r="I40" i="58"/>
  <c r="I41" i="58"/>
  <c r="I42" i="58"/>
  <c r="I43" i="58"/>
  <c r="I44" i="58"/>
  <c r="I45" i="58"/>
  <c r="I46" i="58"/>
  <c r="I47" i="58"/>
  <c r="I48" i="58"/>
  <c r="I49" i="58"/>
  <c r="E11" i="60"/>
  <c r="G8" i="60"/>
  <c r="E12" i="60"/>
  <c r="E15" i="39"/>
  <c r="D15" i="39"/>
  <c r="E25" i="39"/>
  <c r="D25" i="39"/>
  <c r="G15" i="60" l="1"/>
  <c r="G14" i="60"/>
  <c r="E10" i="60"/>
  <c r="E9" i="60"/>
  <c r="E8" i="60"/>
  <c r="E15" i="60"/>
  <c r="G7" i="60"/>
  <c r="E14" i="60"/>
  <c r="E13" i="60"/>
  <c r="G13" i="60"/>
  <c r="G12" i="60"/>
  <c r="G11" i="60"/>
  <c r="G10" i="60"/>
  <c r="G9" i="60"/>
  <c r="G19" i="96" l="1"/>
  <c r="H19" i="96"/>
  <c r="D19" i="96"/>
  <c r="G13" i="96"/>
  <c r="H13" i="96"/>
  <c r="D13" i="96"/>
  <c r="D23" i="96" l="1"/>
  <c r="N22" i="90"/>
  <c r="E29" i="28"/>
  <c r="F29" i="28"/>
  <c r="G29" i="28"/>
  <c r="H29" i="28"/>
  <c r="I29" i="28"/>
  <c r="J29" i="28"/>
  <c r="K29" i="28"/>
  <c r="L29" i="28"/>
  <c r="M29" i="28"/>
  <c r="N29" i="28"/>
  <c r="O29" i="28"/>
  <c r="P29" i="28"/>
  <c r="Q29" i="28"/>
  <c r="D29" i="28"/>
  <c r="N26" i="90" l="1"/>
  <c r="N27" i="90" l="1"/>
  <c r="I39" i="80"/>
  <c r="I40" i="80"/>
  <c r="I41" i="80"/>
  <c r="I42" i="80"/>
  <c r="I43" i="80"/>
  <c r="I44" i="80"/>
  <c r="I45" i="80"/>
  <c r="I46" i="80"/>
  <c r="I47" i="80"/>
  <c r="E9" i="87" l="1"/>
  <c r="G11" i="85"/>
  <c r="E11" i="85"/>
  <c r="G37" i="83"/>
  <c r="G38" i="83"/>
  <c r="G39" i="83"/>
  <c r="G40" i="83"/>
  <c r="G41" i="83"/>
  <c r="G42" i="83"/>
  <c r="G43" i="83"/>
  <c r="G44" i="83"/>
  <c r="G45" i="83"/>
  <c r="G46" i="83"/>
  <c r="G47" i="83"/>
  <c r="G48" i="83"/>
  <c r="G49" i="83"/>
  <c r="G50" i="83"/>
  <c r="G51" i="83"/>
  <c r="H37" i="83"/>
  <c r="G30" i="83"/>
  <c r="G28" i="83"/>
  <c r="F27" i="83"/>
  <c r="G29" i="83" l="1"/>
  <c r="H48" i="83"/>
  <c r="H44" i="83"/>
  <c r="H40" i="83"/>
  <c r="G27" i="83"/>
  <c r="H47" i="83"/>
  <c r="H43" i="83"/>
  <c r="H39" i="83"/>
  <c r="F29" i="83"/>
  <c r="G31" i="83"/>
  <c r="H50" i="83"/>
  <c r="H46" i="83"/>
  <c r="H42" i="83"/>
  <c r="H38" i="83"/>
  <c r="E13" i="87"/>
  <c r="H51" i="83"/>
  <c r="F30" i="83"/>
  <c r="F28" i="83"/>
  <c r="F31" i="83"/>
  <c r="H49" i="83"/>
  <c r="H45" i="83"/>
  <c r="H41" i="83"/>
  <c r="E15" i="87"/>
  <c r="E16" i="87"/>
  <c r="G8" i="87"/>
  <c r="G11" i="87"/>
  <c r="G14" i="87"/>
  <c r="G10" i="87"/>
  <c r="G15" i="87"/>
  <c r="G7" i="87"/>
  <c r="G16" i="87"/>
  <c r="E12" i="87"/>
  <c r="E8" i="87"/>
  <c r="E7" i="87"/>
  <c r="E11" i="87"/>
  <c r="E14" i="87"/>
  <c r="E10" i="87"/>
  <c r="G13" i="87"/>
  <c r="G9" i="87"/>
  <c r="G12" i="87"/>
  <c r="G8" i="85"/>
  <c r="I27" i="81" l="1"/>
  <c r="I27" i="80"/>
  <c r="I28" i="80"/>
  <c r="I29" i="80"/>
  <c r="I30" i="80"/>
  <c r="I31" i="80"/>
  <c r="I32" i="80"/>
  <c r="I33" i="80"/>
  <c r="I34" i="80"/>
  <c r="I35" i="80"/>
  <c r="I36" i="80"/>
  <c r="I37" i="80"/>
  <c r="I38" i="80"/>
  <c r="K5" i="84"/>
  <c r="K26" i="102" s="1"/>
  <c r="F27" i="77"/>
  <c r="F28" i="77"/>
  <c r="F29" i="77"/>
  <c r="F30" i="77"/>
  <c r="F31" i="77"/>
  <c r="F27" i="74"/>
  <c r="F28" i="69"/>
  <c r="F29" i="69"/>
  <c r="F30" i="69"/>
  <c r="F31" i="69"/>
  <c r="F32" i="69"/>
  <c r="F33" i="69"/>
  <c r="F34" i="69"/>
  <c r="F35" i="69"/>
  <c r="F36" i="69"/>
  <c r="F37" i="69"/>
  <c r="F38" i="69"/>
  <c r="F39" i="69"/>
  <c r="F40" i="69"/>
  <c r="F41" i="69"/>
  <c r="F42" i="69"/>
  <c r="F43" i="69"/>
  <c r="F44" i="69"/>
  <c r="F45" i="69"/>
  <c r="F46" i="69"/>
  <c r="F47" i="69"/>
  <c r="F48" i="69"/>
  <c r="F27" i="69"/>
  <c r="F24" i="64"/>
  <c r="F26" i="64"/>
  <c r="F15" i="40"/>
  <c r="E10" i="40"/>
  <c r="G10" i="40" l="1"/>
  <c r="G7" i="40"/>
  <c r="E12" i="40"/>
  <c r="G8" i="40"/>
  <c r="G15" i="40"/>
  <c r="E6" i="40"/>
  <c r="E13" i="40"/>
  <c r="E9" i="40"/>
  <c r="G11" i="40"/>
  <c r="G12" i="40"/>
  <c r="E8" i="40"/>
  <c r="E15" i="40"/>
  <c r="E7" i="40"/>
  <c r="G13" i="40"/>
  <c r="E14" i="40"/>
  <c r="G6" i="40"/>
  <c r="G14" i="40"/>
  <c r="E11" i="40"/>
  <c r="G9" i="40"/>
  <c r="G23" i="96"/>
  <c r="H23" i="96"/>
  <c r="G24" i="96"/>
  <c r="E22" i="90"/>
  <c r="E26" i="90" s="1"/>
  <c r="E27" i="90" s="1"/>
  <c r="F22" i="90"/>
  <c r="F26" i="90" s="1"/>
  <c r="F27" i="90" s="1"/>
  <c r="G22" i="90"/>
  <c r="G26" i="90" s="1"/>
  <c r="G27" i="90" s="1"/>
  <c r="H22" i="90"/>
  <c r="H26" i="90" s="1"/>
  <c r="H27" i="90" s="1"/>
  <c r="I22" i="90"/>
  <c r="I26" i="90" s="1"/>
  <c r="I27" i="90" s="1"/>
  <c r="J22" i="90"/>
  <c r="J26" i="90" s="1"/>
  <c r="J27" i="90" s="1"/>
  <c r="K22" i="90"/>
  <c r="K26" i="90" s="1"/>
  <c r="K27" i="90" s="1"/>
  <c r="L22" i="90"/>
  <c r="L26" i="90" s="1"/>
  <c r="L27" i="90" s="1"/>
  <c r="M22" i="90"/>
  <c r="D22" i="90"/>
  <c r="E24" i="91"/>
  <c r="E25" i="91" s="1"/>
  <c r="F24" i="91"/>
  <c r="F25" i="91" s="1"/>
  <c r="G24" i="91"/>
  <c r="G25" i="91" s="1"/>
  <c r="I24" i="91"/>
  <c r="J24" i="91"/>
  <c r="K24" i="91"/>
  <c r="L24" i="91"/>
  <c r="M24" i="91"/>
  <c r="D25" i="91"/>
  <c r="D26" i="90" l="1"/>
  <c r="D27" i="90" s="1"/>
  <c r="K25" i="91"/>
  <c r="J25" i="91"/>
  <c r="I25" i="91"/>
  <c r="L25" i="91"/>
  <c r="M26" i="90"/>
  <c r="M25" i="91"/>
  <c r="M27" i="90" l="1"/>
  <c r="G13" i="85" l="1"/>
  <c r="G10" i="85"/>
  <c r="G9" i="85"/>
  <c r="G12" i="85"/>
  <c r="G17" i="85"/>
  <c r="G14" i="85"/>
  <c r="G15" i="85"/>
  <c r="G16" i="85"/>
  <c r="E14" i="85"/>
  <c r="E16" i="85"/>
  <c r="E13" i="85"/>
  <c r="E12" i="85"/>
  <c r="E15" i="85"/>
  <c r="E9" i="85"/>
  <c r="E17" i="85"/>
  <c r="E10" i="85"/>
</calcChain>
</file>

<file path=xl/sharedStrings.xml><?xml version="1.0" encoding="utf-8"?>
<sst xmlns="http://schemas.openxmlformats.org/spreadsheetml/2006/main" count="3080" uniqueCount="537">
  <si>
    <t>Regionernas ekonomi</t>
  </si>
  <si>
    <t>Tandvård</t>
  </si>
  <si>
    <t>Kostnader för hälso- och sjukvård respektive regional utveckling</t>
  </si>
  <si>
    <t>Övrig hälso- och sjukvård</t>
  </si>
  <si>
    <t>Hälso- och sjukvård</t>
  </si>
  <si>
    <t>Läkemedel</t>
  </si>
  <si>
    <t>Vårdplatser</t>
  </si>
  <si>
    <t>Regional utveckling</t>
  </si>
  <si>
    <t>Primärvård</t>
  </si>
  <si>
    <t>Trafik och infrastruktur, samt allmän regional utveckling</t>
  </si>
  <si>
    <t>Vårdcentraler</t>
  </si>
  <si>
    <t>Utbildning och kultur</t>
  </si>
  <si>
    <t>Specialiserad somatisk vård</t>
  </si>
  <si>
    <t>Specialiserad psykiatrisk vård</t>
  </si>
  <si>
    <t>Innehåll</t>
  </si>
  <si>
    <t>Besök personalkategori</t>
  </si>
  <si>
    <t>Kontakter per område</t>
  </si>
  <si>
    <t>Besökstyper</t>
  </si>
  <si>
    <t>Besök per inv.</t>
  </si>
  <si>
    <t>Besöksutveckling</t>
  </si>
  <si>
    <t>Besöksförändring</t>
  </si>
  <si>
    <t>Nettokostnad per inv.</t>
  </si>
  <si>
    <t>Läkare</t>
  </si>
  <si>
    <t>Mottagningsbesök (och hembesök)</t>
  </si>
  <si>
    <t>Hemsjukvårdsbesök</t>
  </si>
  <si>
    <t>Totalt</t>
  </si>
  <si>
    <t>Hälso- och sjukvård totalt</t>
  </si>
  <si>
    <t>Summa</t>
  </si>
  <si>
    <t>Annan personalkategori</t>
  </si>
  <si>
    <t>därav allmänläkarvård</t>
  </si>
  <si>
    <t>därav barnhälsovård</t>
  </si>
  <si>
    <t>därav mödrahälsovård</t>
  </si>
  <si>
    <t>OLIKA KONTAKTTYPER I HÄLSO- OCH SJUKVÅRDEN</t>
  </si>
  <si>
    <t>Distanskontakt</t>
  </si>
  <si>
    <t>Annan personal än läkare</t>
  </si>
  <si>
    <t>Totalsumma</t>
  </si>
  <si>
    <t>Blekinge</t>
  </si>
  <si>
    <t>Dalarna</t>
  </si>
  <si>
    <t>Gotland</t>
  </si>
  <si>
    <t>Gävleborg</t>
  </si>
  <si>
    <t>Halland</t>
  </si>
  <si>
    <t>Jämtland Härjedalen</t>
  </si>
  <si>
    <t>Jönköping</t>
  </si>
  <si>
    <t>Kalmar</t>
  </si>
  <si>
    <t>Kronoberg</t>
  </si>
  <si>
    <t>Norrbotten</t>
  </si>
  <si>
    <t>Skåne</t>
  </si>
  <si>
    <t>Stockholm</t>
  </si>
  <si>
    <t>Sörmland</t>
  </si>
  <si>
    <t>Uppsala</t>
  </si>
  <si>
    <t>Värmland</t>
  </si>
  <si>
    <t>Västerbotten</t>
  </si>
  <si>
    <t>Västernorrland</t>
  </si>
  <si>
    <t>Västmanland</t>
  </si>
  <si>
    <t>Västra Götaland</t>
  </si>
  <si>
    <t>Örebro</t>
  </si>
  <si>
    <t>Östergötland</t>
  </si>
  <si>
    <t>Region</t>
  </si>
  <si>
    <t>Riket</t>
  </si>
  <si>
    <t>2014</t>
  </si>
  <si>
    <t>2015</t>
  </si>
  <si>
    <t>2016</t>
  </si>
  <si>
    <t>2017</t>
  </si>
  <si>
    <t>2018</t>
  </si>
  <si>
    <t>2019</t>
  </si>
  <si>
    <t>Läkare totalt</t>
  </si>
  <si>
    <t>Annan personal totalt</t>
  </si>
  <si>
    <t>Procentuell förändring</t>
  </si>
  <si>
    <t>Antal besök samt procentuell förändring</t>
  </si>
  <si>
    <t>LÄKARE</t>
  </si>
  <si>
    <t>ANNAN PERSONAL ÄN LÄKARE</t>
  </si>
  <si>
    <t>Besöken består av mottagningsbesök, hembesök, hemsjukvårdsbesök och dagsjukvårdsbesök.</t>
  </si>
  <si>
    <t>År</t>
  </si>
  <si>
    <t>2006</t>
  </si>
  <si>
    <t>2007</t>
  </si>
  <si>
    <t>2008</t>
  </si>
  <si>
    <t>2009</t>
  </si>
  <si>
    <t>2010</t>
  </si>
  <si>
    <t>2011</t>
  </si>
  <si>
    <t>2012</t>
  </si>
  <si>
    <t>2013</t>
  </si>
  <si>
    <t>Vårdplatser per 1000 inv</t>
  </si>
  <si>
    <t>Vårdplatser vid enheter drivna av huvudmännen</t>
  </si>
  <si>
    <t>varav:</t>
  </si>
  <si>
    <t>därav geriatrisk vård</t>
  </si>
  <si>
    <t>därav medicin</t>
  </si>
  <si>
    <t>därav kirurgi</t>
  </si>
  <si>
    <t>därav övrigt</t>
  </si>
  <si>
    <t>Vårdplatser vid företag, stiftelser o liknande</t>
  </si>
  <si>
    <t>TOTALT</t>
  </si>
  <si>
    <t>Platser på patienthotell</t>
  </si>
  <si>
    <t>Nettokostnader i primärvården</t>
  </si>
  <si>
    <t>Kostnader och intäkter i primärvården</t>
  </si>
  <si>
    <t>Nettokostnader per invånare för primärvården</t>
  </si>
  <si>
    <t>Besök och distanskontakter i primärvården per delområde</t>
  </si>
  <si>
    <t>Allmänläkarvård</t>
  </si>
  <si>
    <t>Sjuksköterskevård</t>
  </si>
  <si>
    <t>Mödrahälsovård</t>
  </si>
  <si>
    <t>Barnhälsovård</t>
  </si>
  <si>
    <t>Fysio- och arbetsterapi</t>
  </si>
  <si>
    <t>Primärvårdsansluten hemsjukvård</t>
  </si>
  <si>
    <t>Övrig primärvård</t>
  </si>
  <si>
    <t>Sluten primärvård</t>
  </si>
  <si>
    <t>Distanskontakter per 1 000 inv</t>
  </si>
  <si>
    <t>Allmänläkarvård inkl. jourverksamhet</t>
  </si>
  <si>
    <t>Fysioterapi och arbetsterapi</t>
  </si>
  <si>
    <t>Sjuksköterskevård inkl. jourverksamhet</t>
  </si>
  <si>
    <t>Besök</t>
  </si>
  <si>
    <t>varav hembesök*</t>
  </si>
  <si>
    <t>Hembesök</t>
  </si>
  <si>
    <t>Hembesök per 1 000 inv.</t>
  </si>
  <si>
    <t>Summa besök</t>
  </si>
  <si>
    <t>ANDRA PERSOANLKATEGORIER</t>
  </si>
  <si>
    <t>Distans-kontakter</t>
  </si>
  <si>
    <t>I besöken ingår mottagningsbesök, hembesök, hemsjukvårdsbesök.</t>
  </si>
  <si>
    <t>Därtill distanskontakter</t>
  </si>
  <si>
    <t>VÅRDTILLFÄLLEN I SLUTEN PRIMÄRVÅRD</t>
  </si>
  <si>
    <t>Egen/annan produktion</t>
  </si>
  <si>
    <t>Offentlig regi</t>
  </si>
  <si>
    <t>Privat regi</t>
  </si>
  <si>
    <t>Nettokostnader i den specialiserade somatiska vården</t>
  </si>
  <si>
    <t>Kostnader och intäkter för den specialiserade somatiska vården</t>
  </si>
  <si>
    <t>Nettokostnader per invånare i den somatiska specialistvården</t>
  </si>
  <si>
    <t>Specialiserad somatisk mottagningsverksamhet</t>
  </si>
  <si>
    <t>Specialiserad somatisk dagsjukvård</t>
  </si>
  <si>
    <t>Specialiserad somatisk hemsjukvård</t>
  </si>
  <si>
    <t xml:space="preserve">Nettokostnader i den psykiatriska specialistvården </t>
  </si>
  <si>
    <t>Kostnader och intäkter för den specialiserade psykiatriska vården</t>
  </si>
  <si>
    <t xml:space="preserve">Nettokostnader per invånare för den specialiserade psykiatriska vården </t>
  </si>
  <si>
    <t>Psykiatrisk mottagningsverksamhet</t>
  </si>
  <si>
    <t xml:space="preserve">Psykiatrisk dagsjukvård </t>
  </si>
  <si>
    <t xml:space="preserve">Nettokostnader för tandvård </t>
  </si>
  <si>
    <t xml:space="preserve">Kostnader och intäkter för tandvård </t>
  </si>
  <si>
    <t>Nettokostnader per invånare för tandvården</t>
  </si>
  <si>
    <t xml:space="preserve">Tandvård </t>
  </si>
  <si>
    <t xml:space="preserve">Nettokostnader för övrig hälso- och sjukvård </t>
  </si>
  <si>
    <t>Kostnader och intäkter för övrig hälso- och sjukvård</t>
  </si>
  <si>
    <t>Nettokostnader per invånare för övrig hälso- och sjukvård</t>
  </si>
  <si>
    <t xml:space="preserve">Kostnader för läkemedel inom läkemedelsförmånen per invånare </t>
  </si>
  <si>
    <t xml:space="preserve">Kostnader för rekvisitionsläkemedel per invånare </t>
  </si>
  <si>
    <t xml:space="preserve">Kostnader och intäkter för regional utveckling </t>
  </si>
  <si>
    <t>Nettokostnader för regional utveckling i procent</t>
  </si>
  <si>
    <t xml:space="preserve">Nettokostnader per invånare för regional utveckling </t>
  </si>
  <si>
    <t xml:space="preserve">Nettokostnader för trafik och infrastruktur samt regional utveckling </t>
  </si>
  <si>
    <t xml:space="preserve">Kostnader och intäkter för trafik och infrastruktur samt regional utveckling </t>
  </si>
  <si>
    <t xml:space="preserve">Nettokostnader för utbildning och kultur </t>
  </si>
  <si>
    <t xml:space="preserve">Kostnader och intäkter för utbildning </t>
  </si>
  <si>
    <t xml:space="preserve">Kostnader och intäkter för kultur </t>
  </si>
  <si>
    <t>Resultaträkning</t>
  </si>
  <si>
    <t>Balansräkning</t>
  </si>
  <si>
    <t>Kostnad efter kostnadsslag</t>
  </si>
  <si>
    <t>Intäkt efter intäktsslag</t>
  </si>
  <si>
    <t>Kostnader och intäkter</t>
  </si>
  <si>
    <t xml:space="preserve">Nettokostnad per område </t>
  </si>
  <si>
    <t xml:space="preserve">Nettokostnad per invånare för hälso- och sjukvård samt regional utveckling </t>
  </si>
  <si>
    <t>Verksamhetens kostnader</t>
  </si>
  <si>
    <t>Verksamhetens intäkter</t>
  </si>
  <si>
    <t>Avskrivningar och nedskrivningar</t>
  </si>
  <si>
    <t>Nettokostnad</t>
  </si>
  <si>
    <t>Skatteintäkter</t>
  </si>
  <si>
    <t>Generella statsbidrag</t>
  </si>
  <si>
    <t>Finansnetto</t>
  </si>
  <si>
    <t>Årets resultat</t>
  </si>
  <si>
    <t>RESULTATRÄKNING</t>
  </si>
  <si>
    <t>Miljoner kr.</t>
  </si>
  <si>
    <t>Anläggningstillgångar</t>
  </si>
  <si>
    <t>Bidrag till infrastruktur</t>
  </si>
  <si>
    <t>Omsättningstillgångar</t>
  </si>
  <si>
    <t>Eget kapital</t>
  </si>
  <si>
    <t>Avsättningar</t>
  </si>
  <si>
    <t>Långfristiga skulder</t>
  </si>
  <si>
    <t>Kortfristiga skulder</t>
  </si>
  <si>
    <t>BALANSRÄKNING</t>
  </si>
  <si>
    <t>Tillgångar</t>
  </si>
  <si>
    <t>Skulder, avsättningar och eget kapital</t>
  </si>
  <si>
    <t>Soliditet</t>
  </si>
  <si>
    <t>Pensionsförmåner intjänade före 1998</t>
  </si>
  <si>
    <t>Miljoner, kr</t>
  </si>
  <si>
    <t>Köp av verksamhet</t>
  </si>
  <si>
    <t>Lämnade bidrag</t>
  </si>
  <si>
    <t>Material</t>
  </si>
  <si>
    <t>Tjänster</t>
  </si>
  <si>
    <t>Löner (exkl. skattefria ersättningar)</t>
  </si>
  <si>
    <t>Övriga personalkostnader (inkl. utbetalda pensioner)</t>
  </si>
  <si>
    <t>därav från regioner</t>
  </si>
  <si>
    <t>därav till trafik och infrastruktur</t>
  </si>
  <si>
    <t>varav läkemedel, sjukvårdsartiklar och medicinskt material</t>
  </si>
  <si>
    <t>därav läkemedel inom läkemedelsförmånen</t>
  </si>
  <si>
    <t>varav köp av verksamhetsanslutna tjänster</t>
  </si>
  <si>
    <t>Nedskrivning och förlust vid avyttring</t>
  </si>
  <si>
    <t>Verksamhetens kostnader exkl. avskrivningar</t>
  </si>
  <si>
    <t>Avskrivningar</t>
  </si>
  <si>
    <t>Verksamhetens kostnader inkl. avskrivningar</t>
  </si>
  <si>
    <t>Kostnader totalt</t>
  </si>
  <si>
    <t>därav från regioner och kommuner</t>
  </si>
  <si>
    <t>exkl. köp från andra regioner och kommuner</t>
  </si>
  <si>
    <t>KOSTNAD EFTER KOSTNADSSLAG</t>
  </si>
  <si>
    <t>Miljoner kr</t>
  </si>
  <si>
    <t>Intäkter i form av avgifter</t>
  </si>
  <si>
    <t>därav öppenvård</t>
  </si>
  <si>
    <t>därav slutenvård</t>
  </si>
  <si>
    <t>därav hemsjukvård</t>
  </si>
  <si>
    <t>därav tandvård</t>
  </si>
  <si>
    <t>därav biljettintäkter i trafiken</t>
  </si>
  <si>
    <t>därav övriga avgifter</t>
  </si>
  <si>
    <t>Försäljning av verksamhet</t>
  </si>
  <si>
    <t>därav till regioner</t>
  </si>
  <si>
    <t>Försäljning av tjänster</t>
  </si>
  <si>
    <t>Försäljning av material och varor</t>
  </si>
  <si>
    <t>Erhållna bidrag</t>
  </si>
  <si>
    <t>därav specialdestinerade statsbidrag</t>
  </si>
  <si>
    <t>Övriga intäkter</t>
  </si>
  <si>
    <t>Verksamhetens intäkter exkl interna intäkter</t>
  </si>
  <si>
    <t>Intäkter utanför verksamhetsresultatet</t>
  </si>
  <si>
    <t>därav skatteintäkter</t>
  </si>
  <si>
    <t>därav generella statsbidrag</t>
  </si>
  <si>
    <t>därav ränteintäkter</t>
  </si>
  <si>
    <t>Totala intäkter</t>
  </si>
  <si>
    <t>Exkl försäljning till regioner</t>
  </si>
  <si>
    <t>INTÄKTER EFTER INTÄKTSSLAG</t>
  </si>
  <si>
    <t>Område</t>
  </si>
  <si>
    <t>Externa kostnader</t>
  </si>
  <si>
    <t>Interna kostnader</t>
  </si>
  <si>
    <t>Externa intäkter</t>
  </si>
  <si>
    <t>Interna intäkter</t>
  </si>
  <si>
    <t>Politisk verksamhet</t>
  </si>
  <si>
    <t>Hälso- och sjukvård Summa</t>
  </si>
  <si>
    <t>Utbildning</t>
  </si>
  <si>
    <t>Kultur</t>
  </si>
  <si>
    <t>Trafik och infrastruktur</t>
  </si>
  <si>
    <t>Allmän regional utveckling</t>
  </si>
  <si>
    <t>Regional utveckling Summa</t>
  </si>
  <si>
    <t>Serviceverksamheter</t>
  </si>
  <si>
    <t>Jämförelsestörande poster</t>
  </si>
  <si>
    <t>Netto-kostnad*</t>
  </si>
  <si>
    <t>Övrigt</t>
  </si>
  <si>
    <t>Finansiering utanför verksamheten</t>
  </si>
  <si>
    <t>Finansiella intäkter och kostnader</t>
  </si>
  <si>
    <t>extraordinära kostnader och intäkter</t>
  </si>
  <si>
    <t>Läkemedelsförmånen</t>
  </si>
  <si>
    <t>Summa verksamhet</t>
  </si>
  <si>
    <t>*För Region Gotland redovisas endast nettokostnader för hälso- och sjukvård</t>
  </si>
  <si>
    <t>Nettokostnad exkl läkemedel inom förmånen</t>
  </si>
  <si>
    <t>Psykiatrisk heldygnsvård</t>
  </si>
  <si>
    <t>Somatisk sluten vård</t>
  </si>
  <si>
    <t>Specialiserad psykiatrisk öppenvård</t>
  </si>
  <si>
    <t>Specialiserad somatisk öppenvård</t>
  </si>
  <si>
    <t>Övrig hälso- och sjukvård inkl. politisk verksamhet</t>
  </si>
  <si>
    <t>Politisk verksamhet för H&amp;S</t>
  </si>
  <si>
    <t>Politisk verksamhet för regional utveckling</t>
  </si>
  <si>
    <t>Övrig regional utveckling</t>
  </si>
  <si>
    <t>Riket exkl Gotland</t>
  </si>
  <si>
    <t>Löner exkl. skattefria ersättningar</t>
  </si>
  <si>
    <t>Övriga personalkostnader exkl. konto 446 (utbetalda pensioner)</t>
  </si>
  <si>
    <t>Material och tjänster</t>
  </si>
  <si>
    <t>därav läkemedel inom förmånen</t>
  </si>
  <si>
    <t>Avskrivningar, nedskrivningar och förlust vid avyttring</t>
  </si>
  <si>
    <t>Verksamhetens externa kostnader</t>
  </si>
  <si>
    <t>exkl. köp från regioner</t>
  </si>
  <si>
    <t>Nettokostnad exkl. läkemedel inom förmånen</t>
  </si>
  <si>
    <t>Patientavgifter och andra avgifter</t>
  </si>
  <si>
    <t>Verksamhetens externa intäkter</t>
  </si>
  <si>
    <t>Exkl. försäljning till regioner</t>
  </si>
  <si>
    <t>Hälso- och sjukvård inkl. tandvård, miljoner kr.</t>
  </si>
  <si>
    <t>Kostnads och intäktsslag, miljoner kr</t>
  </si>
  <si>
    <t xml:space="preserve">Kostnader &amp; intäkter </t>
  </si>
  <si>
    <t>KOSTNADER OCH INTÄKTER</t>
  </si>
  <si>
    <t>Nettokostnader efter område</t>
  </si>
  <si>
    <t>Delområde</t>
  </si>
  <si>
    <t>Läkemedel inom förmånen</t>
  </si>
  <si>
    <t>Psykiatrisk dagsjukvård</t>
  </si>
  <si>
    <t>Psykiatrisk hemsjukvård</t>
  </si>
  <si>
    <t>Somatisk dagsjukvård</t>
  </si>
  <si>
    <t>Somatisk hemsjukvård</t>
  </si>
  <si>
    <t>Somatisk mottagningsverksamhet</t>
  </si>
  <si>
    <t>Specialiserad somatisk sluten vård</t>
  </si>
  <si>
    <t>Specialiserad psykiatrisk heldygnsvård</t>
  </si>
  <si>
    <t>Sjukgymnastik och Arbetsterapi</t>
  </si>
  <si>
    <t>Allmäntandvård</t>
  </si>
  <si>
    <t>Specialisttandvård</t>
  </si>
  <si>
    <t>Ambulans- och sjuktransporter</t>
  </si>
  <si>
    <t>Folkhälsofrågor</t>
  </si>
  <si>
    <t>FoU avseende hälso- och sjukvård</t>
  </si>
  <si>
    <t>Funktionshinder- och hjälpmedelsverksamhet</t>
  </si>
  <si>
    <t>Sjukresor</t>
  </si>
  <si>
    <t>Social verksamhet</t>
  </si>
  <si>
    <t>Miljoner kronor</t>
  </si>
  <si>
    <t>Procent</t>
  </si>
  <si>
    <t>NETTOKOSTNADER FÖR ÖVRIG HÄLSO- OCH SJUKVÅRD EFTER OMRÅDE</t>
  </si>
  <si>
    <t>exklusive läkemedel inom förmånen</t>
  </si>
  <si>
    <t>NETTOKOSTNAD I DEN PSYKIATRISKA SPECIALISTVÅRDEN EFTER OMRÅDE</t>
  </si>
  <si>
    <t>exklusive kostnader för läkemedel inom förmånen</t>
  </si>
  <si>
    <t>NETTOKOSTNAD FÖR TANDVÅRD EFTER OMRÅDE</t>
  </si>
  <si>
    <t>NETTOKOSTNADER I PRIMÄRVÅRDEN EFTER OMRÅDE</t>
  </si>
  <si>
    <t>Inklusive kostnader för läkemedelsförmånen</t>
  </si>
  <si>
    <t>Inklusive kostnader för läkemedel inom förmånen</t>
  </si>
  <si>
    <t>Sjuksköterska</t>
  </si>
  <si>
    <t>Övriga</t>
  </si>
  <si>
    <t>Mottagningsbesök</t>
  </si>
  <si>
    <t>Distanskontakter</t>
  </si>
  <si>
    <t>Folkmängden</t>
  </si>
  <si>
    <t>Andel besök i privat regi</t>
  </si>
  <si>
    <t>ALLMÄNLÄKARVÅRD</t>
  </si>
  <si>
    <t>SJUKSKÖTERSKEVÅRD</t>
  </si>
  <si>
    <t>MÖDRAHÄLSOVÅRD</t>
  </si>
  <si>
    <t>BARNHÄLSOVÅRD</t>
  </si>
  <si>
    <t>FYSIO- OCH ARBETSTERAPI</t>
  </si>
  <si>
    <t>Hemsjukvårdsbesök särskilt boende</t>
  </si>
  <si>
    <t>ÖVRIG PRIMÄRVÅRD</t>
  </si>
  <si>
    <t>Viktade besök  (exkl distanskontakter)</t>
  </si>
  <si>
    <t>SOMATISK DAGSJUKVÅRD</t>
  </si>
  <si>
    <t>SOMATISK HEMSJUKVÅRD</t>
  </si>
  <si>
    <t>SOMATISK MOTTAGNINGSVERKSAMHET</t>
  </si>
  <si>
    <t>PSYKIATRISK MOTTAGNINGSVERKSAMHET</t>
  </si>
  <si>
    <t>PSYKIATRISK DAGSJUKVÅRD</t>
  </si>
  <si>
    <t>Allmäntandvård barn och ungdomar</t>
  </si>
  <si>
    <t>Nödvändig tandvård</t>
  </si>
  <si>
    <t>Tandvård som ett led i sjukdomsbehandling</t>
  </si>
  <si>
    <t>TANDVÅRD</t>
  </si>
  <si>
    <t>REGIONAL UTVECKLING</t>
  </si>
  <si>
    <t>FoU avseende regional utveckling</t>
  </si>
  <si>
    <t>Interregional och internationell samverkan</t>
  </si>
  <si>
    <t>Lokal utveckling</t>
  </si>
  <si>
    <t>Näringsliv och turism</t>
  </si>
  <si>
    <t>Övrig allmän regional utveckling</t>
  </si>
  <si>
    <t>Teater- och musikverksamhet</t>
  </si>
  <si>
    <t>Politisk verks. avseende regional utveckling</t>
  </si>
  <si>
    <t>Infrastuktur</t>
  </si>
  <si>
    <t>Trafik</t>
  </si>
  <si>
    <t>Folkhögskolverksamhet</t>
  </si>
  <si>
    <t>Gymnasieverksamhet</t>
  </si>
  <si>
    <t>Högskoleverksamhet</t>
  </si>
  <si>
    <t>Övrig utbildningsv</t>
  </si>
  <si>
    <t>varav trafik</t>
  </si>
  <si>
    <t>därav färdtjänst</t>
  </si>
  <si>
    <t>%</t>
  </si>
  <si>
    <t>miljoner, kr</t>
  </si>
  <si>
    <t>Summa trafik, infrastruktur och regional utveckling</t>
  </si>
  <si>
    <t xml:space="preserve">KOSTNADER OCH INTÄKTER FÖR TRAFIK OCH INFRASTRUKTUR SAMT REGIONAL UTVECKLING </t>
  </si>
  <si>
    <t>därav trafik</t>
  </si>
  <si>
    <t>Kultur summa</t>
  </si>
  <si>
    <t>Utbildning summa</t>
  </si>
  <si>
    <t>miljoner kr</t>
  </si>
  <si>
    <t>Summa utbildning och kultur</t>
  </si>
  <si>
    <t xml:space="preserve">NETTOKOSTNADER FÖR UTBILDNING OCH KULTUR </t>
  </si>
  <si>
    <t xml:space="preserve">KOSTNADER OCH INTÄKTER FÖR UTBILDNING </t>
  </si>
  <si>
    <t xml:space="preserve">KOSTNADER OCH INTÄKTER FÖR KULTUR </t>
  </si>
  <si>
    <t>Exkl. Gotland</t>
  </si>
  <si>
    <t>PRIMÄRVÅRD</t>
  </si>
  <si>
    <t>SPECIALISERAD SOMATISK VÅRD</t>
  </si>
  <si>
    <t>SPECIALISERAD PSYKIATRISK VÅRD</t>
  </si>
  <si>
    <t>ÖVRIG HÄLSO- OCH SJUKVÅRD</t>
  </si>
  <si>
    <t>Övrig hälso- och sjukvård*</t>
  </si>
  <si>
    <t>Övriga tekniska platser*</t>
  </si>
  <si>
    <t>Exkl. region Gotland</t>
  </si>
  <si>
    <t>Inkl. region Gotland</t>
  </si>
  <si>
    <t>Viktade besök  (exkl distanskontakter)*</t>
  </si>
  <si>
    <t>Exkl region Gotland</t>
  </si>
  <si>
    <t>*</t>
  </si>
  <si>
    <t>Exkl. Region Gotland</t>
  </si>
  <si>
    <t>Exklusive kostnader för läkemedel inom tandvård.</t>
  </si>
  <si>
    <t>LÄKEMEDEL</t>
  </si>
  <si>
    <t>UTBILDNING OCH KULTUR</t>
  </si>
  <si>
    <t>*Här ingår inte hemsjukvårdsbesök. Dessa redovisas som vanliga besök.</t>
  </si>
  <si>
    <t>Övrig kulturverksamhet</t>
  </si>
  <si>
    <t>Museiverksamhet</t>
  </si>
  <si>
    <t>Övrig utbildningsverksamhet</t>
  </si>
  <si>
    <t>Exklusive kostnader för läkemedelsförmånen</t>
  </si>
  <si>
    <t>Andel privata vårdcentraler</t>
  </si>
  <si>
    <t>Regionernas tandvårdsstöd</t>
  </si>
  <si>
    <t>varav Infrastruktur</t>
  </si>
  <si>
    <t>Verksamhetsuppgifter för utbildning i form av elev- och studerandeveckor finns i tabellbilaga för verksamheten på SKR:s hemsida.</t>
  </si>
  <si>
    <t xml:space="preserve">STATISTIK OM HÄLSO- OCH SJUKVÅRD </t>
  </si>
  <si>
    <t>Exkl. Region gotland</t>
  </si>
  <si>
    <t>Specialiserad psykiatrisk vård Summa</t>
  </si>
  <si>
    <t>Specialiserad somatisk vård Summa</t>
  </si>
  <si>
    <t>därav dagsjukvård</t>
  </si>
  <si>
    <t>Prestationsgrupp</t>
  </si>
  <si>
    <t>mottagningsbesök; därav dagsjukvård</t>
  </si>
  <si>
    <t>2020</t>
  </si>
  <si>
    <t>Övrig kulturver., specific. stora belopp nedan</t>
  </si>
  <si>
    <t>Viktade besök per 1 000 inv.</t>
  </si>
  <si>
    <t>Viktade kontakter per 1000 inv.</t>
  </si>
  <si>
    <t>Läkemedel inom förmånen, miljoner kr.</t>
  </si>
  <si>
    <t>Läkemedel på rekvisition, miljoner kr.</t>
  </si>
  <si>
    <t>Nettokostnad per invånare**</t>
  </si>
  <si>
    <t>Nettokostnad per viktad kontakt**</t>
  </si>
  <si>
    <t>Viktade kontakter totalt*</t>
  </si>
  <si>
    <t>Nettokostnad exkl förmånensläkemedel, miljoner kr.</t>
  </si>
  <si>
    <t>Folkmängden, kvinnor, 15-54 år</t>
  </si>
  <si>
    <t>Nettokostnad per kvinna 15-54 år**</t>
  </si>
  <si>
    <t>Andel besök i annan regi, efter yrke</t>
  </si>
  <si>
    <t>Nettokostnad exkl förmånensläkemedel</t>
  </si>
  <si>
    <t>varav barn 0-6 år</t>
  </si>
  <si>
    <t>Hemsjukvårdsbesök ordinärt boende</t>
  </si>
  <si>
    <t>Besök per specialitet</t>
  </si>
  <si>
    <t>Nettokostnad per viktat besök**</t>
  </si>
  <si>
    <t>Nettokostnad exkl läkemedel inom förmånen, miljoner kr.</t>
  </si>
  <si>
    <t>Andra personalkategorier</t>
  </si>
  <si>
    <t>Schematisk beskrivning från socialstyrelsens termbank (med länkar)</t>
  </si>
  <si>
    <t>* Övrig hälso- och sjukvård avser besök inom funktionshinders- och hjälpmedels-verksamhet.</t>
  </si>
  <si>
    <t>* Besöken inom övrig hälso- och sjukvård avser besök inom funktionshinders- och hjälpmedelsverksamhet.</t>
  </si>
  <si>
    <t>* Övrig hälso- och sjukvård avser besök inom funktionshinders- och hjälpmedelsverksamhet.</t>
  </si>
  <si>
    <t>% av total</t>
  </si>
  <si>
    <t>% av kostnad exkl</t>
  </si>
  <si>
    <t xml:space="preserve">köp från regioner </t>
  </si>
  <si>
    <t>Allmäntandvård vuxna</t>
  </si>
  <si>
    <t>Länk till trafikanalys</t>
  </si>
  <si>
    <t>A</t>
  </si>
  <si>
    <t>B</t>
  </si>
  <si>
    <t>C</t>
  </si>
  <si>
    <t>D</t>
  </si>
  <si>
    <t>2021</t>
  </si>
  <si>
    <t>Politisk verksamhet (H&amp;S)</t>
  </si>
  <si>
    <t>Distanskontakter från Region Skåne saknas inom specialiserad vård, liksom Västmanland saknas för psykiatrin.</t>
  </si>
  <si>
    <t>Besök per 
1 000 inv.</t>
  </si>
  <si>
    <t>Miljoner kr. Exkl. region Gotland</t>
  </si>
  <si>
    <t>Avgifter</t>
  </si>
  <si>
    <t>Andel besök i annan regi</t>
  </si>
  <si>
    <t>Mottagningsbesök exkl dagsjukvård</t>
  </si>
  <si>
    <t>BESÖK OCH DISTANSKONTAKTER PER VÅRDOMRÅDE 2022</t>
  </si>
  <si>
    <t>FÖRÄNDRING AV BESÖKEN I HÄLSO- OCH SJUKVÅRDEN 2017-2022</t>
  </si>
  <si>
    <t>2022</t>
  </si>
  <si>
    <t>BESÖKSUTVECKLING PERIODEN 2006-2022</t>
  </si>
  <si>
    <t>BESÖK OCH DISTANSKONTAKTER I PRIMÄRVÅRDEN PER DELOMRÅDE 2022</t>
  </si>
  <si>
    <t>Summa läkare</t>
  </si>
  <si>
    <t>ANTAL VÅRDCENTRALER 2022</t>
  </si>
  <si>
    <t>Nettokostnader</t>
  </si>
  <si>
    <t>NETTOKOSTNAD EFTER OMRÅDE 2022</t>
  </si>
  <si>
    <t>Inkl. Region Gotland. I pensionsförmånerna ingår löneskatt, dessa redovisas inom linjen.</t>
  </si>
  <si>
    <t>Riket 2022</t>
  </si>
  <si>
    <t>NETTOKOSTNADER PER INVÅNARE FÖR PRIMÄRVÅRDEN 2022</t>
  </si>
  <si>
    <t>NETTOKOSTNADER PER INVÅNARE FÖR REGIONAL UTVECKLING 2022</t>
  </si>
  <si>
    <t xml:space="preserve"> intäkt  2022</t>
  </si>
  <si>
    <t>Viktade besök per 1 000 inv.***</t>
  </si>
  <si>
    <t>Viktade kontakter per 1000 inv.***</t>
  </si>
  <si>
    <t>Nettokostnad per invånare</t>
  </si>
  <si>
    <t>Barn och unga (tandvård)</t>
  </si>
  <si>
    <t>Vuxna (tandvår)</t>
  </si>
  <si>
    <t>Summa tandvårdsstöd</t>
  </si>
  <si>
    <t>Summa allmäntandvård</t>
  </si>
  <si>
    <t>Allmäntandvård barn och ungdomar, listade</t>
  </si>
  <si>
    <t>Antal per 1000 inv</t>
  </si>
  <si>
    <t>Allmäntandvård barn och ungdomar, patienter</t>
  </si>
  <si>
    <t>Antal</t>
  </si>
  <si>
    <t>Delverksamhet</t>
  </si>
  <si>
    <t>Tandvård totalt</t>
  </si>
  <si>
    <t>Kostnader utanför verksamhetsresultatet (finansiella kostnader)</t>
  </si>
  <si>
    <t>KOSTNADER OCH INTÄKTER 2022, miljoner kr</t>
  </si>
  <si>
    <t>*Uppsala har vid insamling av 2022 reviderat 2021 och 2020</t>
  </si>
  <si>
    <t>Uppsala*</t>
  </si>
  <si>
    <t>Hälso- och sjukvården delas upp i två huvuddelar  ; primärvård och specialiserad vård. Såväl primärvård som specialiserad vård underindelas i sluten vård, öppen vård och hemsjukvård. Till dessa huvuddelar tillkommer tandvård, övrig hälso- och sjukvård samt politisk verksamhet avseende hälso- och sjukvård. Under såväl primärvård som specialiserad vård särredovisas sluten vård, öppen vård och hemsjukvård. Inom den specialiserade vården delas den öppna vården upp i mottagningsverksamhet och dagsjukvård.</t>
  </si>
  <si>
    <t>SAMT REGIONAL UTVECKLING 2022</t>
  </si>
  <si>
    <t>kostnad 2022</t>
  </si>
  <si>
    <t>och kommuner 2022</t>
  </si>
  <si>
    <t>återbetalning från AFA försäkringar.</t>
  </si>
  <si>
    <t>Inkl. Region Gotland. Samtliga förvaltningsenheter ingår (ej koncernen). För åren 2014 och 2015 ingår</t>
  </si>
  <si>
    <t>Övrigt**</t>
  </si>
  <si>
    <t>** Pensionsutbetalningar intjänade tom 1997 samt tillhörande löneskatt minus interna ränteintäckter</t>
  </si>
  <si>
    <t xml:space="preserve">   REGIONERNAS EKONOMI</t>
  </si>
  <si>
    <t>Kostnader för hälso- och sjukvård 
respektive regional utveckling</t>
  </si>
  <si>
    <t xml:space="preserve">Nettokostnad per invånare för hälso- och sjukvård
 samt regional utveckling </t>
  </si>
  <si>
    <t xml:space="preserve">I övrig hälso- och sjukvård ingår bl a funktionshinders- och hjälpmedelsverksamhet 
</t>
  </si>
  <si>
    <t>samt ambulans- och sjuktransporter.</t>
  </si>
  <si>
    <t>Det finns också strukturella skillnader så som demografiska förhållanden, sjuklighet och geografi.</t>
  </si>
  <si>
    <t>Specialiserad 
psykiatrisk vård</t>
  </si>
  <si>
    <t>Specialiserad 
somatisk vård</t>
  </si>
  <si>
    <t>Övrig 
hälso- och sjukvård*</t>
  </si>
  <si>
    <t>NETTOKOSTNAD PER INVÅNARE FÖR HÄLSO- OCH SJUKVÅRD EFTER OMRÅDE 2021, miljoner kr.</t>
  </si>
  <si>
    <t>Genomsnitt för riket</t>
  </si>
  <si>
    <t xml:space="preserve">Vissa kostnadsskillnader förklaras av skillnader i ansvar hos regionerna. </t>
  </si>
  <si>
    <t xml:space="preserve">MOTTAGNINGSBESÖK, HEMSJUKVÅRDSBESÖK, DAGSJUKVÅRDSBESÖK OCH HEMBESÖK, </t>
  </si>
  <si>
    <t>LÄKARE OCH ANNAN PERSONAL 2022</t>
  </si>
  <si>
    <t>GENOMSNITTLIGT ANTAL DISPONIBLA</t>
  </si>
  <si>
    <t xml:space="preserve">VÅRDPLATSER EFTER VERKSAMHETSOMRÅDE </t>
  </si>
  <si>
    <t>För mer detaljerade kostnadsuppskattningar finns Kostnad per patient (KPP).</t>
  </si>
  <si>
    <t xml:space="preserve">NETTOKOSTNADER I DEN SPECIALISERADE </t>
  </si>
  <si>
    <t>SOMATISKA VÅRDEN EFTER OMRÅDE</t>
  </si>
  <si>
    <t xml:space="preserve">NETTOKOSTNADER PER INVÅNARE FÖR </t>
  </si>
  <si>
    <t>DEN SOMATISKA SPECIALISTVÅRDEN</t>
  </si>
  <si>
    <t xml:space="preserve">DEN SPECIALISERADE PSYKIATRISKA VÅRDEN </t>
  </si>
  <si>
    <t>NETTOKOSTNADER PER INVÅNARE FÖR TANDVÅRDEN</t>
  </si>
  <si>
    <t xml:space="preserve">KOSTNADER FÖR LÄKEMEDEL INOM </t>
  </si>
  <si>
    <t xml:space="preserve">LÄKEMEDELSFÖRMÅNEN PER INVÅNARE </t>
  </si>
  <si>
    <t xml:space="preserve">KOSTNADER FÖR REKVISITIONSLÄKEMEDEL </t>
  </si>
  <si>
    <t xml:space="preserve">PER INVÅNARE </t>
  </si>
  <si>
    <t>för regional utveckling</t>
  </si>
  <si>
    <t xml:space="preserve">Andel av total nettokostnad </t>
  </si>
  <si>
    <t xml:space="preserve">TRAFIK OCH INFRASTRUKTUR, </t>
  </si>
  <si>
    <t>SAMT ALLMÄN REGIONAL UTVECKLING</t>
  </si>
  <si>
    <t xml:space="preserve">NETTOKOSTNADER FÖR TRAFIK OCH INFRASTRUKTUR </t>
  </si>
  <si>
    <t xml:space="preserve">SAMT ALLMÄN REGIONAL UTVECKLING </t>
  </si>
  <si>
    <t xml:space="preserve">Nettokostnad per invånare för hälso- och sjukvård 
samt regional utveckling </t>
  </si>
  <si>
    <t>RESPEKTIVE REGIONAL UTVECKLING</t>
  </si>
  <si>
    <t xml:space="preserve">KOSTNADER FÖR HÄLSO- OCH SJUKVÅRD </t>
  </si>
  <si>
    <t xml:space="preserve"> % av intäkt exkl försäljning</t>
  </si>
  <si>
    <t>till regioner 2022</t>
  </si>
  <si>
    <t>NETTOKOSTNAD PER OMRÅDE 2022, miljoner kronor.</t>
  </si>
  <si>
    <t>I PROCENT 2022, miljoner kronor</t>
  </si>
  <si>
    <t>NETTOKOSTNADER FÖR REGIONAL UTVECKLING</t>
  </si>
  <si>
    <t>Specialiserad</t>
  </si>
  <si>
    <t>HÄLSO- OCH SJUKVÅRDSBESÖK, OLIKA PERSONALKATEGORIER 2022</t>
  </si>
  <si>
    <t>*Samma person kan vara patient inom flera områden. Gränsen för fri tandvård har ändrats genom åren.</t>
  </si>
  <si>
    <t xml:space="preserve">PRIMÄRVÅRDSANSLUTEN </t>
  </si>
  <si>
    <t>HEMSJUKVÅRD</t>
  </si>
  <si>
    <t xml:space="preserve">NETTOKOSTNAD PER INVÅNARE FÖR HÄLSO- OCH SJUKVÅRD 
</t>
  </si>
  <si>
    <t>privat regi</t>
  </si>
  <si>
    <t xml:space="preserve">Övrig hälso- </t>
  </si>
  <si>
    <t>och sjukvård*</t>
  </si>
  <si>
    <t>somatisk vård</t>
  </si>
  <si>
    <t>psykiatrisk vård</t>
  </si>
  <si>
    <t xml:space="preserve">ANTAL BESÖK I HÄLSO- OCH SJUKVÅRDEN, </t>
  </si>
  <si>
    <t>PER 1 000 INVÅNARE OCH VÅRDOMRÅDE 2022</t>
  </si>
  <si>
    <t xml:space="preserve">Annan personal </t>
  </si>
  <si>
    <t>än läkare</t>
  </si>
  <si>
    <t>Nettokostnad exkl förmånensläkemedel,
 miljoner kr.</t>
  </si>
  <si>
    <t>inkl AT/ST</t>
  </si>
  <si>
    <t>Viktade besök  
(exkl distanskontakter)*</t>
  </si>
  <si>
    <t>Arbets-
terapeut</t>
  </si>
  <si>
    <t>Fysio-
terapeut</t>
  </si>
  <si>
    <t>Läkare
inkl AT/ST</t>
  </si>
  <si>
    <r>
      <t xml:space="preserve">Viktade besök </t>
    </r>
    <r>
      <rPr>
        <sz val="11"/>
        <color theme="1"/>
        <rFont val="Yu Gothic UI"/>
        <family val="2"/>
        <scheme val="minor"/>
      </rPr>
      <t>(exkl distanskontakter)*</t>
    </r>
  </si>
  <si>
    <t>Läkare 
inkl AT/ST</t>
  </si>
  <si>
    <t>Andra 
personalkategorier</t>
  </si>
  <si>
    <t>.</t>
  </si>
  <si>
    <t>Netto-
kostnad</t>
  </si>
  <si>
    <t>Tandvård vid långvarig sjukdom 
eller funktionsnedsättning</t>
  </si>
  <si>
    <t>Uppsökande verksamhet, 
munhälsobedömning</t>
  </si>
  <si>
    <t>Politisk verksamhet 
(Regional utveckling)</t>
  </si>
  <si>
    <t>*Viktade vårdkontakter beräknas genom antagandet att ett hembesök motsvarar 2 mottagningsbesök och kontakt med andra personalkategorier än läkare     har antagits motsvara 40 % av en läkarkontakt. Syftet är att ge en grov bild av kostnaden per kontakt. 
**Nettokostnad per viktad kontakt och per invånare beräknas på kostnaden exkl. kostnader för läkemedel inom förmånen och i löpande priser</t>
  </si>
  <si>
    <t>Jämtland 
Härjedalen</t>
  </si>
  <si>
    <t>Spec. psykiatrisk heldygnsvård</t>
  </si>
  <si>
    <t>Spec. psykiatrisk öppenvård</t>
  </si>
  <si>
    <t>Spec. somatisk öppenvård</t>
  </si>
  <si>
    <t>Spec.
somatisk slutenvård</t>
  </si>
  <si>
    <t>därav funktionshinder- 
och hjälpmedelsverksamhet</t>
  </si>
  <si>
    <t xml:space="preserve">andel 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</si>
</sst>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5" formatCode="#,##0\ &quot;kr&quot;;\-#,##0\ &quot;kr&quot;"/>
    <numFmt numFmtId="43" formatCode="_-* #,##0.00_-;\-* #,##0.00_-;_-* &quot;-&quot;??_-;_-@_-"/>
    <numFmt numFmtId="164" formatCode="0.0%"/>
    <numFmt numFmtId="165" formatCode="#,##0.0"/>
    <numFmt numFmtId="166" formatCode="0.0\ %;\-0.0\ %;0.0\ %"/>
    <numFmt numFmtId="167" formatCode="_-* #,##0_-;\-* #,##0_-;_-* &quot;-&quot;??_-;_-@_-"/>
  </numFmts>
  <fonts count="60" x14ac:knownFonts="1">
    <font>
      <sz val="11"/>
      <color theme="1"/>
      <name val="Yu Gothic UI"/>
      <family val="2"/>
      <scheme val="minor"/>
    </font>
    <font>
      <sz val="11"/>
      <color theme="1"/>
      <name val="Yu Gothic UI"/>
      <family val="2"/>
      <scheme val="minor"/>
    </font>
    <font>
      <b/>
      <sz val="11"/>
      <color theme="1"/>
      <name val="Yu Gothic UI"/>
      <family val="2"/>
      <scheme val="minor"/>
    </font>
    <font>
      <b/>
      <sz val="28"/>
      <color theme="1"/>
      <name val="Arial"/>
      <family val="2"/>
    </font>
    <font>
      <i/>
      <sz val="11"/>
      <color theme="1"/>
      <name val="Yu Gothic UI"/>
      <family val="2"/>
      <scheme val="minor"/>
    </font>
    <font>
      <u/>
      <sz val="11"/>
      <color theme="10"/>
      <name val="Yu Gothic UI"/>
      <family val="2"/>
      <scheme val="minor"/>
    </font>
    <font>
      <sz val="11"/>
      <color theme="10"/>
      <name val="Yu Gothic UI"/>
      <family val="2"/>
      <scheme val="minor"/>
    </font>
    <font>
      <b/>
      <sz val="11"/>
      <color theme="10"/>
      <name val="Yu Gothic UI"/>
      <family val="2"/>
      <scheme val="minor"/>
    </font>
    <font>
      <b/>
      <sz val="11"/>
      <color theme="0"/>
      <name val="Yu Gothic UI"/>
      <family val="2"/>
      <scheme val="minor"/>
    </font>
    <font>
      <sz val="11"/>
      <color theme="0"/>
      <name val="Yu Gothic UI"/>
      <family val="2"/>
      <scheme val="minor"/>
    </font>
    <font>
      <b/>
      <i/>
      <sz val="11"/>
      <color theme="1"/>
      <name val="Yu Gothic UI"/>
      <family val="2"/>
      <scheme val="minor"/>
    </font>
    <font>
      <i/>
      <sz val="8"/>
      <color theme="1"/>
      <name val="Yu Gothic UI"/>
      <family val="2"/>
      <scheme val="minor"/>
    </font>
    <font>
      <i/>
      <sz val="10"/>
      <color theme="1"/>
      <name val="Yu Gothic UI"/>
      <family val="2"/>
      <scheme val="minor"/>
    </font>
    <font>
      <sz val="10"/>
      <color theme="1"/>
      <name val="Yu Gothic UI"/>
      <family val="2"/>
      <scheme val="minor"/>
    </font>
    <font>
      <b/>
      <sz val="10"/>
      <color rgb="FF000000"/>
      <name val="Arial"/>
      <family val="2"/>
    </font>
    <font>
      <sz val="8"/>
      <color theme="1"/>
      <name val="Yu Gothic UI"/>
      <family val="2"/>
      <scheme val="minor"/>
    </font>
    <font>
      <sz val="11"/>
      <color rgb="FF000000"/>
      <name val="Yu Gothic UI"/>
      <family val="2"/>
      <scheme val="minor"/>
    </font>
    <font>
      <i/>
      <sz val="11"/>
      <color rgb="FF000000"/>
      <name val="Yu Gothic UI"/>
      <family val="2"/>
      <scheme val="minor"/>
    </font>
    <font>
      <b/>
      <sz val="11"/>
      <color rgb="FF000000"/>
      <name val="Yu Gothic UI"/>
      <family val="2"/>
      <scheme val="minor"/>
    </font>
    <font>
      <i/>
      <sz val="9"/>
      <color theme="1"/>
      <name val="Yu Gothic UI"/>
      <family val="2"/>
      <scheme val="minor"/>
    </font>
    <font>
      <i/>
      <sz val="10"/>
      <color rgb="FF000000"/>
      <name val="Arial"/>
      <family val="2"/>
    </font>
    <font>
      <sz val="11"/>
      <color theme="1"/>
      <name val="Calibri"/>
      <family val="2"/>
    </font>
    <font>
      <sz val="11"/>
      <color rgb="FF000000"/>
      <name val="Arial"/>
      <family val="2"/>
    </font>
    <font>
      <sz val="28"/>
      <color theme="1"/>
      <name val="Arial"/>
      <family val="2"/>
    </font>
    <font>
      <sz val="8"/>
      <name val="Yu Gothic UI"/>
      <family val="2"/>
      <scheme val="minor"/>
    </font>
    <font>
      <sz val="9"/>
      <color theme="1"/>
      <name val="Yu Gothic UI"/>
      <family val="2"/>
      <scheme val="minor"/>
    </font>
    <font>
      <u/>
      <sz val="11"/>
      <color theme="3" tint="-0.499984740745262"/>
      <name val="Yu Gothic UI"/>
      <family val="2"/>
      <scheme val="minor"/>
    </font>
    <font>
      <sz val="9.5"/>
      <color theme="1"/>
      <name val="Yu Gothic UI"/>
      <family val="2"/>
      <scheme val="minor"/>
    </font>
    <font>
      <b/>
      <sz val="9.5"/>
      <color theme="1"/>
      <name val="Arial"/>
      <family val="2"/>
    </font>
    <font>
      <sz val="9.5"/>
      <color theme="1"/>
      <name val="Arial"/>
      <family val="2"/>
    </font>
    <font>
      <sz val="9.5"/>
      <color rgb="FFFF0000"/>
      <name val="Arial"/>
      <family val="2"/>
    </font>
    <font>
      <i/>
      <sz val="9.5"/>
      <color theme="1"/>
      <name val="Arial"/>
      <family val="2"/>
    </font>
    <font>
      <sz val="11"/>
      <color rgb="FFFF0000"/>
      <name val="Yu Gothic UI"/>
      <family val="2"/>
      <scheme val="minor"/>
    </font>
    <font>
      <i/>
      <sz val="11"/>
      <color rgb="FFFF0000"/>
      <name val="Yu Gothic UI"/>
      <family val="2"/>
      <scheme val="minor"/>
    </font>
    <font>
      <b/>
      <sz val="10"/>
      <color theme="1"/>
      <name val="Yu Gothic UI"/>
      <family val="2"/>
      <scheme val="minor"/>
    </font>
    <font>
      <i/>
      <sz val="11"/>
      <name val="Yu Gothic UI"/>
      <family val="2"/>
      <scheme val="minor"/>
    </font>
    <font>
      <sz val="11"/>
      <name val="Yu Gothic UI"/>
      <family val="2"/>
      <scheme val="minor"/>
    </font>
    <font>
      <b/>
      <i/>
      <sz val="11"/>
      <name val="Yu Gothic UI"/>
      <family val="2"/>
      <scheme val="minor"/>
    </font>
    <font>
      <b/>
      <sz val="11"/>
      <color rgb="FFFF0000"/>
      <name val="Yu Gothic UI"/>
      <family val="2"/>
      <scheme val="minor"/>
    </font>
    <font>
      <b/>
      <sz val="11"/>
      <name val="Yu Gothic UI"/>
      <family val="2"/>
      <scheme val="minor"/>
    </font>
    <font>
      <b/>
      <sz val="9.5"/>
      <color theme="1"/>
      <name val="Yu Gothic UI"/>
      <family val="2"/>
      <scheme val="minor"/>
    </font>
    <font>
      <b/>
      <sz val="28"/>
      <color theme="1"/>
      <name val="Yu Gothic UI"/>
      <family val="2"/>
      <scheme val="minor"/>
    </font>
    <font>
      <i/>
      <sz val="9.5"/>
      <color theme="1"/>
      <name val="Yu Gothic UI"/>
      <family val="2"/>
      <scheme val="minor"/>
    </font>
    <font>
      <b/>
      <sz val="10.5"/>
      <color theme="1"/>
      <name val="Yu Gothic UI"/>
      <family val="2"/>
      <scheme val="minor"/>
    </font>
    <font>
      <b/>
      <sz val="28"/>
      <name val="Arial"/>
      <family val="2"/>
    </font>
    <font>
      <i/>
      <sz val="10"/>
      <name val="Yu Gothic UI"/>
      <family val="2"/>
      <scheme val="minor"/>
    </font>
    <font>
      <i/>
      <sz val="8"/>
      <name val="Yu Gothic UI"/>
      <family val="2"/>
      <scheme val="minor"/>
    </font>
    <font>
      <i/>
      <sz val="9"/>
      <color theme="1"/>
      <name val="Times New Roman"/>
      <family val="1"/>
    </font>
    <font>
      <sz val="9"/>
      <color theme="1"/>
      <name val="Times New Roman"/>
      <family val="1"/>
    </font>
    <font>
      <i/>
      <sz val="8"/>
      <color theme="1"/>
      <name val="Times New Roman"/>
      <family val="1"/>
    </font>
    <font>
      <b/>
      <sz val="24"/>
      <color theme="1"/>
      <name val="Arial"/>
      <family val="2"/>
    </font>
    <font>
      <b/>
      <sz val="27"/>
      <color theme="1"/>
      <name val="Arial"/>
      <family val="2"/>
    </font>
    <font>
      <b/>
      <sz val="16"/>
      <color theme="1"/>
      <name val="Arial"/>
      <family val="2"/>
    </font>
    <font>
      <i/>
      <sz val="9.5"/>
      <name val="Yu Gothic UI"/>
      <family val="2"/>
      <scheme val="minor"/>
    </font>
    <font>
      <b/>
      <sz val="9.5"/>
      <name val="Yu Gothic UI"/>
      <family val="2"/>
      <scheme val="minor"/>
    </font>
    <font>
      <b/>
      <i/>
      <sz val="9.5"/>
      <color theme="1"/>
      <name val="Yu Gothic UI"/>
      <family val="2"/>
      <scheme val="minor"/>
    </font>
    <font>
      <b/>
      <sz val="34"/>
      <color theme="1"/>
      <name val="Yu Gothic UI"/>
      <family val="2"/>
      <scheme val="minor"/>
    </font>
    <font>
      <sz val="34"/>
      <color theme="1"/>
      <name val="Yu Gothic UI"/>
      <family val="2"/>
      <scheme val="minor"/>
    </font>
    <font>
      <b/>
      <u/>
      <sz val="11"/>
      <color theme="1"/>
      <name val="Yu Gothic UI"/>
      <family val="2"/>
      <scheme val="minor"/>
    </font>
    <font>
      <i/>
      <sz val="9"/>
      <name val="Yu Gothic UI"/>
      <family val="2"/>
      <scheme val="minor"/>
    </font>
  </fonts>
  <fills count="6">
    <fill>
      <patternFill patternType="none"/>
    </fill>
    <fill>
      <patternFill patternType="gray125"/>
    </fill>
    <fill>
      <patternFill patternType="solid">
        <fgColor theme="0"/>
        <bgColor indexed="64"/>
      </patternFill>
    </fill>
    <fill>
      <patternFill patternType="solid">
        <fgColor rgb="FFF6F3F2"/>
        <bgColor indexed="64"/>
      </patternFill>
    </fill>
    <fill>
      <patternFill patternType="solid">
        <fgColor rgb="FFE5DDD9"/>
        <bgColor indexed="64"/>
      </patternFill>
    </fill>
    <fill>
      <patternFill patternType="solid">
        <fgColor rgb="FFECE6E2"/>
        <bgColor indexed="64"/>
      </patternFill>
    </fill>
  </fills>
  <borders count="12">
    <border>
      <left/>
      <right/>
      <top/>
      <bottom/>
      <diagonal/>
    </border>
    <border>
      <left/>
      <right/>
      <top/>
      <bottom style="thin">
        <color theme="2"/>
      </bottom>
      <diagonal/>
    </border>
    <border>
      <left/>
      <right/>
      <top style="thin">
        <color theme="2"/>
      </top>
      <bottom style="thin">
        <color theme="2"/>
      </bottom>
      <diagonal/>
    </border>
    <border>
      <left/>
      <right/>
      <top style="thin">
        <color theme="2"/>
      </top>
      <bottom/>
      <diagonal/>
    </border>
    <border>
      <left/>
      <right style="thin">
        <color theme="2"/>
      </right>
      <top style="thin">
        <color theme="2"/>
      </top>
      <bottom/>
      <diagonal/>
    </border>
    <border>
      <left/>
      <right style="thin">
        <color theme="2"/>
      </right>
      <top/>
      <bottom/>
      <diagonal/>
    </border>
    <border>
      <left/>
      <right style="thin">
        <color theme="2"/>
      </right>
      <top/>
      <bottom style="thin">
        <color theme="2"/>
      </bottom>
      <diagonal/>
    </border>
    <border>
      <left style="thin">
        <color theme="2"/>
      </left>
      <right/>
      <top/>
      <bottom style="thin">
        <color theme="2"/>
      </bottom>
      <diagonal/>
    </border>
    <border>
      <left/>
      <right style="thin">
        <color indexed="64"/>
      </right>
      <top/>
      <bottom/>
      <diagonal/>
    </border>
    <border>
      <left style="thin">
        <color theme="2"/>
      </left>
      <right/>
      <top/>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9" fontId="1" fillId="0" borderId="0" applyFon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cellStyleXfs>
  <cellXfs count="358">
    <xf numFmtId="0" fontId="0" fillId="0" borderId="0" xfId="0"/>
    <xf numFmtId="3" fontId="0" fillId="0" borderId="0" xfId="0" applyNumberFormat="1"/>
    <xf numFmtId="0" fontId="3" fillId="0" borderId="0" xfId="0" applyFont="1"/>
    <xf numFmtId="0" fontId="2" fillId="0" borderId="0" xfId="0" applyFont="1"/>
    <xf numFmtId="0" fontId="5" fillId="0" borderId="0" xfId="2"/>
    <xf numFmtId="0" fontId="6" fillId="0" borderId="0" xfId="2" applyFont="1"/>
    <xf numFmtId="0" fontId="0" fillId="2" borderId="0" xfId="0" applyFill="1"/>
    <xf numFmtId="0" fontId="0" fillId="2" borderId="0" xfId="2" applyFont="1" applyFill="1"/>
    <xf numFmtId="0" fontId="0" fillId="2" borderId="0" xfId="2" applyFont="1" applyFill="1" applyAlignment="1">
      <alignment horizontal="left" vertical="top"/>
    </xf>
    <xf numFmtId="0" fontId="0" fillId="0" borderId="0" xfId="0" applyAlignment="1">
      <alignment horizontal="left" vertical="top"/>
    </xf>
    <xf numFmtId="0" fontId="0" fillId="0" borderId="0" xfId="0" applyAlignment="1">
      <alignment horizontal="left"/>
    </xf>
    <xf numFmtId="0" fontId="1" fillId="0" borderId="0" xfId="2" applyFont="1"/>
    <xf numFmtId="3" fontId="4" fillId="0" borderId="0" xfId="0" applyNumberFormat="1" applyFont="1"/>
    <xf numFmtId="0" fontId="4" fillId="0" borderId="0" xfId="2" applyFont="1" applyAlignment="1">
      <alignment horizontal="left" indent="3"/>
    </xf>
    <xf numFmtId="0" fontId="10" fillId="0" borderId="0" xfId="2" applyFont="1" applyAlignment="1">
      <alignment horizontal="left" indent="3"/>
    </xf>
    <xf numFmtId="3" fontId="9" fillId="0" borderId="0" xfId="0" applyNumberFormat="1" applyFont="1"/>
    <xf numFmtId="3" fontId="2" fillId="0" borderId="0" xfId="0" applyNumberFormat="1" applyFont="1"/>
    <xf numFmtId="0" fontId="11" fillId="0" borderId="0" xfId="0" applyFont="1"/>
    <xf numFmtId="0" fontId="2" fillId="0" borderId="0" xfId="2" applyFont="1"/>
    <xf numFmtId="0" fontId="2" fillId="0" borderId="1" xfId="0" applyFont="1" applyBorder="1"/>
    <xf numFmtId="165" fontId="0" fillId="0" borderId="0" xfId="0" applyNumberFormat="1"/>
    <xf numFmtId="0" fontId="12" fillId="0" borderId="0" xfId="0" applyFont="1"/>
    <xf numFmtId="0" fontId="4" fillId="0" borderId="0" xfId="0" applyFont="1"/>
    <xf numFmtId="9" fontId="0" fillId="0" borderId="0" xfId="1" applyFont="1"/>
    <xf numFmtId="0" fontId="13" fillId="0" borderId="0" xfId="0" applyFont="1"/>
    <xf numFmtId="0" fontId="0" fillId="2" borderId="1" xfId="0" applyFill="1" applyBorder="1"/>
    <xf numFmtId="0" fontId="13" fillId="2" borderId="1" xfId="0" applyFont="1" applyFill="1" applyBorder="1"/>
    <xf numFmtId="0" fontId="14" fillId="2" borderId="1" xfId="0" applyFont="1" applyFill="1" applyBorder="1" applyAlignment="1">
      <alignment horizontal="right" wrapText="1"/>
    </xf>
    <xf numFmtId="0" fontId="15" fillId="0" borderId="0" xfId="0" applyFont="1"/>
    <xf numFmtId="0" fontId="2" fillId="0" borderId="0" xfId="0" applyFont="1" applyAlignment="1">
      <alignment wrapText="1"/>
    </xf>
    <xf numFmtId="5" fontId="0" fillId="0" borderId="0" xfId="0" applyNumberFormat="1"/>
    <xf numFmtId="5" fontId="9" fillId="0" borderId="0" xfId="0" applyNumberFormat="1" applyFont="1"/>
    <xf numFmtId="0" fontId="8" fillId="0" borderId="0" xfId="0" applyFont="1" applyAlignment="1">
      <alignment wrapText="1"/>
    </xf>
    <xf numFmtId="0" fontId="8" fillId="0" borderId="0" xfId="0" applyFont="1"/>
    <xf numFmtId="0" fontId="9" fillId="0" borderId="0" xfId="0" applyFont="1"/>
    <xf numFmtId="167" fontId="0" fillId="0" borderId="0" xfId="3" applyNumberFormat="1" applyFont="1"/>
    <xf numFmtId="166" fontId="0" fillId="0" borderId="0" xfId="0" applyNumberFormat="1"/>
    <xf numFmtId="0" fontId="0" fillId="0" borderId="0" xfId="0" applyAlignment="1">
      <alignment wrapText="1"/>
    </xf>
    <xf numFmtId="0" fontId="0" fillId="0" borderId="0" xfId="0" applyAlignment="1">
      <alignment vertical="center" wrapText="1"/>
    </xf>
    <xf numFmtId="164" fontId="0" fillId="0" borderId="0" xfId="1" applyNumberFormat="1" applyFont="1" applyFill="1" applyBorder="1"/>
    <xf numFmtId="0" fontId="19" fillId="0" borderId="0" xfId="0" applyFont="1"/>
    <xf numFmtId="0" fontId="20" fillId="0" borderId="0" xfId="0" applyFont="1" applyAlignment="1">
      <alignment horizontal="left" vertical="center" readingOrder="1"/>
    </xf>
    <xf numFmtId="0" fontId="7" fillId="0" borderId="0" xfId="2" applyFont="1" applyAlignment="1">
      <alignment horizontal="right"/>
    </xf>
    <xf numFmtId="0" fontId="21" fillId="0" borderId="0" xfId="0" applyFont="1"/>
    <xf numFmtId="3" fontId="17" fillId="0" borderId="0" xfId="0" applyNumberFormat="1" applyFont="1" applyAlignment="1">
      <alignment horizontal="left" wrapText="1" indent="2" readingOrder="1"/>
    </xf>
    <xf numFmtId="3" fontId="16" fillId="0" borderId="0" xfId="0" applyNumberFormat="1" applyFont="1" applyAlignment="1">
      <alignment horizontal="left" wrapText="1" readingOrder="1"/>
    </xf>
    <xf numFmtId="3" fontId="4" fillId="0" borderId="0" xfId="0" applyNumberFormat="1" applyFont="1" applyAlignment="1">
      <alignment horizontal="left" indent="1"/>
    </xf>
    <xf numFmtId="1" fontId="0" fillId="0" borderId="0" xfId="0" applyNumberFormat="1"/>
    <xf numFmtId="0" fontId="12" fillId="0" borderId="0" xfId="0" applyFont="1" applyAlignment="1">
      <alignment horizontal="left" vertical="top" wrapText="1"/>
    </xf>
    <xf numFmtId="3" fontId="0" fillId="0" borderId="0" xfId="0" applyNumberFormat="1" applyAlignment="1">
      <alignment horizontal="left" indent="1"/>
    </xf>
    <xf numFmtId="9" fontId="4" fillId="0" borderId="8" xfId="1" applyFont="1" applyFill="1" applyBorder="1"/>
    <xf numFmtId="3" fontId="4" fillId="0" borderId="0" xfId="0" applyNumberFormat="1" applyFont="1" applyAlignment="1">
      <alignment horizontal="left" indent="2"/>
    </xf>
    <xf numFmtId="9" fontId="0" fillId="0" borderId="0" xfId="1" applyFont="1" applyFill="1" applyBorder="1"/>
    <xf numFmtId="0" fontId="2" fillId="0" borderId="8" xfId="0" applyFont="1" applyBorder="1"/>
    <xf numFmtId="3" fontId="0" fillId="0" borderId="8" xfId="0" applyNumberFormat="1" applyBorder="1"/>
    <xf numFmtId="9" fontId="0" fillId="0" borderId="8" xfId="1" applyFont="1" applyFill="1" applyBorder="1"/>
    <xf numFmtId="165" fontId="0" fillId="0" borderId="8" xfId="0" applyNumberFormat="1" applyBorder="1"/>
    <xf numFmtId="3" fontId="2" fillId="0" borderId="8" xfId="0" applyNumberFormat="1" applyFont="1" applyBorder="1"/>
    <xf numFmtId="0" fontId="13" fillId="0" borderId="0" xfId="0" applyFont="1" applyAlignment="1">
      <alignment horizontal="left" vertical="top"/>
    </xf>
    <xf numFmtId="0" fontId="1" fillId="0" borderId="0" xfId="2" applyFont="1" applyAlignment="1">
      <alignment horizontal="left" vertical="top"/>
    </xf>
    <xf numFmtId="0" fontId="1" fillId="0" borderId="0" xfId="0" applyFont="1"/>
    <xf numFmtId="0" fontId="2" fillId="0" borderId="0" xfId="2" applyFont="1" applyAlignment="1">
      <alignment horizontal="left" indent="3"/>
    </xf>
    <xf numFmtId="0" fontId="2" fillId="0" borderId="0" xfId="2" applyFont="1" applyAlignment="1">
      <alignment horizontal="left" vertical="top"/>
    </xf>
    <xf numFmtId="0" fontId="22" fillId="0" borderId="0" xfId="0" applyFont="1" applyAlignment="1">
      <alignment horizontal="left" vertical="top" readingOrder="1"/>
    </xf>
    <xf numFmtId="0" fontId="0" fillId="0" borderId="0" xfId="0" applyAlignment="1">
      <alignment vertical="top" readingOrder="1"/>
    </xf>
    <xf numFmtId="0" fontId="16" fillId="0" borderId="0" xfId="0" applyFont="1"/>
    <xf numFmtId="0" fontId="2" fillId="0" borderId="0" xfId="0" applyFont="1" applyAlignment="1">
      <alignment vertical="top" readingOrder="1"/>
    </xf>
    <xf numFmtId="0" fontId="9" fillId="0" borderId="0" xfId="0" applyFont="1" applyAlignment="1">
      <alignment horizontal="left" indent="1"/>
    </xf>
    <xf numFmtId="0" fontId="26" fillId="0" borderId="0" xfId="2" applyFont="1"/>
    <xf numFmtId="0" fontId="27" fillId="0" borderId="0" xfId="0" applyFont="1"/>
    <xf numFmtId="3" fontId="27" fillId="0" borderId="0" xfId="0" applyNumberFormat="1" applyFont="1"/>
    <xf numFmtId="3" fontId="13" fillId="0" borderId="0" xfId="0" applyNumberFormat="1" applyFont="1"/>
    <xf numFmtId="3" fontId="0" fillId="0" borderId="0" xfId="3" applyNumberFormat="1" applyFont="1" applyFill="1"/>
    <xf numFmtId="0" fontId="2" fillId="4" borderId="0" xfId="0" applyFont="1" applyFill="1"/>
    <xf numFmtId="3" fontId="0" fillId="3" borderId="0" xfId="0" applyNumberFormat="1" applyFill="1"/>
    <xf numFmtId="3" fontId="2" fillId="3" borderId="0" xfId="0" applyNumberFormat="1" applyFont="1" applyFill="1"/>
    <xf numFmtId="3" fontId="0" fillId="3" borderId="0" xfId="0" applyNumberFormat="1" applyFill="1" applyAlignment="1">
      <alignment horizontal="left" indent="1"/>
    </xf>
    <xf numFmtId="3" fontId="2" fillId="0" borderId="0" xfId="0" applyNumberFormat="1" applyFont="1" applyAlignment="1">
      <alignment horizontal="left" indent="1"/>
    </xf>
    <xf numFmtId="0" fontId="2" fillId="4" borderId="0" xfId="0" applyFont="1" applyFill="1" applyAlignment="1">
      <alignment horizontal="left"/>
    </xf>
    <xf numFmtId="0" fontId="2" fillId="4" borderId="0" xfId="0" applyFont="1" applyFill="1" applyAlignment="1">
      <alignment horizontal="right"/>
    </xf>
    <xf numFmtId="3" fontId="2" fillId="3" borderId="0" xfId="0" applyNumberFormat="1" applyFont="1" applyFill="1" applyAlignment="1">
      <alignment horizontal="left" indent="1"/>
    </xf>
    <xf numFmtId="9" fontId="0" fillId="3" borderId="0" xfId="1" applyFont="1" applyFill="1" applyBorder="1"/>
    <xf numFmtId="0" fontId="2" fillId="4" borderId="0" xfId="0" applyFont="1" applyFill="1" applyAlignment="1">
      <alignment wrapText="1"/>
    </xf>
    <xf numFmtId="3" fontId="16" fillId="3" borderId="0" xfId="0" applyNumberFormat="1" applyFont="1" applyFill="1" applyAlignment="1">
      <alignment horizontal="left" wrapText="1" readingOrder="1"/>
    </xf>
    <xf numFmtId="3" fontId="17" fillId="3" borderId="0" xfId="0" applyNumberFormat="1" applyFont="1" applyFill="1" applyAlignment="1">
      <alignment horizontal="left" wrapText="1" indent="5" readingOrder="1"/>
    </xf>
    <xf numFmtId="3" fontId="4" fillId="3" borderId="0" xfId="0" applyNumberFormat="1" applyFont="1" applyFill="1"/>
    <xf numFmtId="9" fontId="4" fillId="3" borderId="0" xfId="1" applyFont="1" applyFill="1" applyBorder="1"/>
    <xf numFmtId="3" fontId="17" fillId="3" borderId="0" xfId="0" applyNumberFormat="1" applyFont="1" applyFill="1" applyAlignment="1">
      <alignment horizontal="left" wrapText="1" indent="3" readingOrder="1"/>
    </xf>
    <xf numFmtId="3" fontId="18" fillId="3" borderId="0" xfId="0" applyNumberFormat="1" applyFont="1" applyFill="1" applyAlignment="1">
      <alignment horizontal="left" wrapText="1" readingOrder="1"/>
    </xf>
    <xf numFmtId="9" fontId="2" fillId="3" borderId="0" xfId="1" applyFont="1" applyFill="1" applyBorder="1"/>
    <xf numFmtId="3" fontId="17" fillId="0" borderId="0" xfId="0" applyNumberFormat="1" applyFont="1" applyAlignment="1">
      <alignment horizontal="left" wrapText="1" indent="5" readingOrder="1"/>
    </xf>
    <xf numFmtId="3" fontId="17" fillId="0" borderId="0" xfId="0" applyNumberFormat="1" applyFont="1" applyAlignment="1">
      <alignment horizontal="left" wrapText="1" indent="3" readingOrder="1"/>
    </xf>
    <xf numFmtId="3" fontId="18" fillId="0" borderId="0" xfId="0" applyNumberFormat="1" applyFont="1" applyAlignment="1">
      <alignment horizontal="left" wrapText="1" readingOrder="1"/>
    </xf>
    <xf numFmtId="0" fontId="2" fillId="4" borderId="0" xfId="0" applyFont="1" applyFill="1" applyAlignment="1">
      <alignment horizontal="center"/>
    </xf>
    <xf numFmtId="3" fontId="2" fillId="3" borderId="0" xfId="3" applyNumberFormat="1" applyFont="1" applyFill="1" applyBorder="1"/>
    <xf numFmtId="0" fontId="0" fillId="4" borderId="0" xfId="0" applyFill="1"/>
    <xf numFmtId="3" fontId="0" fillId="4" borderId="0" xfId="0" applyNumberFormat="1" applyFill="1"/>
    <xf numFmtId="3" fontId="17" fillId="3" borderId="0" xfId="0" applyNumberFormat="1" applyFont="1" applyFill="1" applyAlignment="1">
      <alignment horizontal="left" wrapText="1" indent="2" readingOrder="1"/>
    </xf>
    <xf numFmtId="9" fontId="2" fillId="0" borderId="0" xfId="1" applyFont="1" applyFill="1" applyBorder="1"/>
    <xf numFmtId="3" fontId="4" fillId="3" borderId="0" xfId="0" applyNumberFormat="1" applyFont="1" applyFill="1" applyAlignment="1">
      <alignment horizontal="left" indent="1"/>
    </xf>
    <xf numFmtId="0" fontId="0" fillId="4" borderId="3" xfId="0" applyFill="1" applyBorder="1"/>
    <xf numFmtId="0" fontId="2" fillId="4" borderId="3" xfId="0" applyFont="1" applyFill="1" applyBorder="1"/>
    <xf numFmtId="0" fontId="2" fillId="4" borderId="2" xfId="0" applyFont="1" applyFill="1" applyBorder="1"/>
    <xf numFmtId="3" fontId="4" fillId="3" borderId="0" xfId="0" applyNumberFormat="1" applyFont="1" applyFill="1" applyAlignment="1">
      <alignment horizontal="left" indent="2"/>
    </xf>
    <xf numFmtId="3" fontId="4" fillId="3" borderId="2" xfId="0" applyNumberFormat="1" applyFont="1" applyFill="1" applyBorder="1"/>
    <xf numFmtId="3" fontId="10" fillId="3" borderId="2" xfId="0" applyNumberFormat="1" applyFont="1" applyFill="1" applyBorder="1"/>
    <xf numFmtId="3" fontId="4" fillId="3" borderId="2" xfId="0" applyNumberFormat="1" applyFont="1" applyFill="1" applyBorder="1" applyAlignment="1">
      <alignment horizontal="left" indent="1"/>
    </xf>
    <xf numFmtId="3" fontId="2" fillId="0" borderId="1" xfId="0" applyNumberFormat="1" applyFont="1" applyBorder="1"/>
    <xf numFmtId="3" fontId="4" fillId="0" borderId="2" xfId="0" applyNumberFormat="1" applyFont="1" applyBorder="1" applyAlignment="1">
      <alignment horizontal="left" indent="1"/>
    </xf>
    <xf numFmtId="3" fontId="10" fillId="0" borderId="2" xfId="0" applyNumberFormat="1" applyFont="1" applyBorder="1"/>
    <xf numFmtId="3" fontId="10" fillId="0" borderId="2" xfId="0" applyNumberFormat="1" applyFont="1" applyBorder="1" applyAlignment="1">
      <alignment horizontal="left" indent="1"/>
    </xf>
    <xf numFmtId="3" fontId="4" fillId="3" borderId="0" xfId="0" applyNumberFormat="1" applyFont="1" applyFill="1" applyAlignment="1">
      <alignment horizontal="right"/>
    </xf>
    <xf numFmtId="0" fontId="0" fillId="4" borderId="3" xfId="0" applyFill="1" applyBorder="1" applyAlignment="1">
      <alignment horizontal="center" wrapText="1"/>
    </xf>
    <xf numFmtId="3" fontId="0" fillId="0" borderId="0" xfId="1" applyNumberFormat="1" applyFont="1"/>
    <xf numFmtId="164" fontId="0" fillId="3" borderId="0" xfId="1" applyNumberFormat="1" applyFont="1" applyFill="1" applyBorder="1"/>
    <xf numFmtId="9" fontId="2" fillId="4" borderId="0" xfId="0" quotePrefix="1" applyNumberFormat="1" applyFont="1" applyFill="1"/>
    <xf numFmtId="164" fontId="2" fillId="0" borderId="0" xfId="1" applyNumberFormat="1" applyFont="1" applyFill="1"/>
    <xf numFmtId="9" fontId="2" fillId="0" borderId="0" xfId="1" applyFont="1" applyFill="1"/>
    <xf numFmtId="3" fontId="2" fillId="3" borderId="1" xfId="0" applyNumberFormat="1" applyFont="1" applyFill="1" applyBorder="1"/>
    <xf numFmtId="3" fontId="2" fillId="3" borderId="7" xfId="0" applyNumberFormat="1" applyFont="1" applyFill="1" applyBorder="1"/>
    <xf numFmtId="9" fontId="2" fillId="3" borderId="1" xfId="1" applyFont="1" applyFill="1" applyBorder="1"/>
    <xf numFmtId="3" fontId="29" fillId="3" borderId="0" xfId="0" applyNumberFormat="1" applyFont="1" applyFill="1" applyAlignment="1">
      <alignment horizontal="left" indent="1"/>
    </xf>
    <xf numFmtId="3" fontId="29" fillId="3" borderId="0" xfId="0" applyNumberFormat="1" applyFont="1" applyFill="1"/>
    <xf numFmtId="3" fontId="29" fillId="0" borderId="0" xfId="0" applyNumberFormat="1" applyFont="1" applyAlignment="1">
      <alignment horizontal="left" indent="1"/>
    </xf>
    <xf numFmtId="3" fontId="29" fillId="0" borderId="0" xfId="0" applyNumberFormat="1" applyFont="1"/>
    <xf numFmtId="3" fontId="30" fillId="3" borderId="0" xfId="0" applyNumberFormat="1" applyFont="1" applyFill="1"/>
    <xf numFmtId="3" fontId="28" fillId="0" borderId="0" xfId="0" applyNumberFormat="1" applyFont="1"/>
    <xf numFmtId="3" fontId="28" fillId="3" borderId="0" xfId="0" applyNumberFormat="1" applyFont="1" applyFill="1"/>
    <xf numFmtId="3" fontId="30" fillId="0" borderId="0" xfId="0" applyNumberFormat="1" applyFont="1"/>
    <xf numFmtId="0" fontId="31" fillId="0" borderId="0" xfId="0" applyFont="1"/>
    <xf numFmtId="165" fontId="2" fillId="3" borderId="0" xfId="0" applyNumberFormat="1" applyFont="1" applyFill="1"/>
    <xf numFmtId="3" fontId="2" fillId="0" borderId="2" xfId="0" applyNumberFormat="1" applyFont="1" applyBorder="1"/>
    <xf numFmtId="9" fontId="0" fillId="3" borderId="0" xfId="1" applyFont="1" applyFill="1"/>
    <xf numFmtId="3" fontId="32" fillId="3" borderId="0" xfId="0" applyNumberFormat="1" applyFont="1" applyFill="1"/>
    <xf numFmtId="0" fontId="10" fillId="4" borderId="0" xfId="0" applyFont="1" applyFill="1"/>
    <xf numFmtId="165" fontId="0" fillId="3" borderId="0" xfId="0" applyNumberFormat="1" applyFill="1"/>
    <xf numFmtId="3" fontId="4" fillId="3" borderId="5" xfId="0" applyNumberFormat="1" applyFont="1" applyFill="1" applyBorder="1"/>
    <xf numFmtId="3" fontId="2" fillId="4" borderId="1" xfId="0" applyNumberFormat="1" applyFont="1" applyFill="1" applyBorder="1"/>
    <xf numFmtId="3" fontId="10" fillId="4" borderId="1" xfId="0" applyNumberFormat="1" applyFont="1" applyFill="1" applyBorder="1"/>
    <xf numFmtId="0" fontId="2" fillId="0" borderId="0" xfId="0" applyFont="1" applyAlignment="1">
      <alignment horizontal="right"/>
    </xf>
    <xf numFmtId="0" fontId="2" fillId="4" borderId="8" xfId="0" applyFont="1" applyFill="1" applyBorder="1"/>
    <xf numFmtId="3" fontId="0" fillId="3" borderId="8" xfId="0" applyNumberFormat="1" applyFill="1" applyBorder="1"/>
    <xf numFmtId="3" fontId="2" fillId="3" borderId="8" xfId="0" applyNumberFormat="1" applyFont="1" applyFill="1" applyBorder="1"/>
    <xf numFmtId="9" fontId="0" fillId="3" borderId="8" xfId="1" applyFont="1" applyFill="1" applyBorder="1"/>
    <xf numFmtId="165" fontId="0" fillId="3" borderId="8" xfId="0" applyNumberFormat="1" applyFill="1" applyBorder="1"/>
    <xf numFmtId="3" fontId="2" fillId="4" borderId="0" xfId="0" applyNumberFormat="1" applyFont="1" applyFill="1"/>
    <xf numFmtId="9" fontId="2" fillId="3" borderId="8" xfId="1" applyFont="1" applyFill="1" applyBorder="1"/>
    <xf numFmtId="3" fontId="2" fillId="4" borderId="8" xfId="0" applyNumberFormat="1" applyFont="1" applyFill="1" applyBorder="1"/>
    <xf numFmtId="0" fontId="2" fillId="4" borderId="8" xfId="0" applyFont="1" applyFill="1" applyBorder="1" applyAlignment="1">
      <alignment wrapText="1"/>
    </xf>
    <xf numFmtId="3" fontId="1" fillId="0" borderId="0" xfId="3" applyNumberFormat="1" applyFont="1" applyFill="1" applyBorder="1"/>
    <xf numFmtId="3" fontId="1" fillId="3" borderId="0" xfId="3" applyNumberFormat="1" applyFont="1" applyFill="1" applyBorder="1"/>
    <xf numFmtId="9" fontId="4" fillId="3" borderId="8" xfId="1" applyFont="1" applyFill="1" applyBorder="1"/>
    <xf numFmtId="0" fontId="34" fillId="0" borderId="0" xfId="0" applyFont="1"/>
    <xf numFmtId="0" fontId="34" fillId="4" borderId="3" xfId="0" applyFont="1" applyFill="1" applyBorder="1"/>
    <xf numFmtId="0" fontId="10" fillId="4" borderId="3" xfId="0" applyFont="1" applyFill="1" applyBorder="1" applyAlignment="1">
      <alignment horizontal="centerContinuous"/>
    </xf>
    <xf numFmtId="0" fontId="0" fillId="4" borderId="4" xfId="0" applyFill="1" applyBorder="1" applyAlignment="1">
      <alignment horizontal="centerContinuous"/>
    </xf>
    <xf numFmtId="0" fontId="0" fillId="4" borderId="3" xfId="0" applyFill="1" applyBorder="1" applyAlignment="1">
      <alignment horizontal="centerContinuous"/>
    </xf>
    <xf numFmtId="9" fontId="0" fillId="3" borderId="0" xfId="1" applyFont="1" applyFill="1" applyBorder="1" applyAlignment="1"/>
    <xf numFmtId="9" fontId="0" fillId="3" borderId="8" xfId="1" applyFont="1" applyFill="1" applyBorder="1" applyAlignment="1"/>
    <xf numFmtId="9" fontId="33" fillId="3" borderId="8" xfId="1" applyFont="1" applyFill="1" applyBorder="1"/>
    <xf numFmtId="9" fontId="33" fillId="3" borderId="0" xfId="1" applyFont="1" applyFill="1" applyBorder="1"/>
    <xf numFmtId="3" fontId="32" fillId="0" borderId="0" xfId="0" applyNumberFormat="1" applyFont="1"/>
    <xf numFmtId="9" fontId="33" fillId="0" borderId="8" xfId="1" applyFont="1" applyFill="1" applyBorder="1"/>
    <xf numFmtId="9" fontId="33" fillId="0" borderId="0" xfId="1" applyFont="1" applyFill="1" applyBorder="1"/>
    <xf numFmtId="3" fontId="35" fillId="0" borderId="0" xfId="0" applyNumberFormat="1" applyFont="1"/>
    <xf numFmtId="165" fontId="35" fillId="0" borderId="5" xfId="0" applyNumberFormat="1" applyFont="1" applyBorder="1"/>
    <xf numFmtId="3" fontId="35" fillId="3" borderId="0" xfId="0" applyNumberFormat="1" applyFont="1" applyFill="1"/>
    <xf numFmtId="165" fontId="35" fillId="3" borderId="5" xfId="0" applyNumberFormat="1" applyFont="1" applyFill="1" applyBorder="1"/>
    <xf numFmtId="3" fontId="35" fillId="0" borderId="0" xfId="0" quotePrefix="1" applyNumberFormat="1" applyFont="1"/>
    <xf numFmtId="3" fontId="36" fillId="0" borderId="0" xfId="0" applyNumberFormat="1" applyFont="1"/>
    <xf numFmtId="165" fontId="36" fillId="0" borderId="0" xfId="0" applyNumberFormat="1" applyFont="1"/>
    <xf numFmtId="3" fontId="36" fillId="3" borderId="0" xfId="0" applyNumberFormat="1" applyFont="1" applyFill="1"/>
    <xf numFmtId="165" fontId="36" fillId="3" borderId="0" xfId="0" applyNumberFormat="1" applyFont="1" applyFill="1"/>
    <xf numFmtId="3" fontId="10" fillId="0" borderId="0" xfId="0" applyNumberFormat="1" applyFont="1" applyAlignment="1">
      <alignment horizontal="left" indent="1"/>
    </xf>
    <xf numFmtId="3" fontId="10" fillId="0" borderId="0" xfId="0" applyNumberFormat="1" applyFont="1"/>
    <xf numFmtId="165" fontId="10" fillId="0" borderId="0" xfId="0" applyNumberFormat="1" applyFont="1"/>
    <xf numFmtId="3" fontId="37" fillId="0" borderId="0" xfId="0" quotePrefix="1" applyNumberFormat="1" applyFont="1"/>
    <xf numFmtId="165" fontId="37" fillId="0" borderId="5" xfId="0" applyNumberFormat="1" applyFont="1" applyBorder="1"/>
    <xf numFmtId="3" fontId="37" fillId="0" borderId="0" xfId="0" applyNumberFormat="1" applyFont="1"/>
    <xf numFmtId="165" fontId="37" fillId="0" borderId="0" xfId="0" applyNumberFormat="1" applyFont="1"/>
    <xf numFmtId="3" fontId="38" fillId="3" borderId="0" xfId="0" applyNumberFormat="1" applyFont="1" applyFill="1"/>
    <xf numFmtId="9" fontId="36" fillId="3" borderId="0" xfId="1" applyFont="1" applyFill="1" applyBorder="1"/>
    <xf numFmtId="3" fontId="39" fillId="3" borderId="0" xfId="0" applyNumberFormat="1" applyFont="1" applyFill="1"/>
    <xf numFmtId="3" fontId="39" fillId="0" borderId="0" xfId="0" applyNumberFormat="1" applyFont="1"/>
    <xf numFmtId="3" fontId="39" fillId="0" borderId="8" xfId="0" applyNumberFormat="1" applyFont="1" applyBorder="1"/>
    <xf numFmtId="3" fontId="36" fillId="3" borderId="8" xfId="0" applyNumberFormat="1" applyFont="1" applyFill="1" applyBorder="1"/>
    <xf numFmtId="9" fontId="36" fillId="3" borderId="8" xfId="1" applyFont="1" applyFill="1" applyBorder="1"/>
    <xf numFmtId="3" fontId="36" fillId="0" borderId="8" xfId="0" applyNumberFormat="1" applyFont="1" applyBorder="1"/>
    <xf numFmtId="3" fontId="39" fillId="3" borderId="8" xfId="0" applyNumberFormat="1" applyFont="1" applyFill="1" applyBorder="1"/>
    <xf numFmtId="9" fontId="1" fillId="3" borderId="0" xfId="1" applyFont="1" applyFill="1" applyBorder="1"/>
    <xf numFmtId="9" fontId="1" fillId="3" borderId="8" xfId="1" applyFont="1" applyFill="1" applyBorder="1"/>
    <xf numFmtId="3" fontId="38" fillId="0" borderId="0" xfId="0" applyNumberFormat="1" applyFont="1"/>
    <xf numFmtId="3" fontId="2" fillId="3" borderId="10" xfId="0" applyNumberFormat="1" applyFont="1" applyFill="1" applyBorder="1"/>
    <xf numFmtId="3" fontId="2" fillId="3" borderId="11" xfId="0" applyNumberFormat="1" applyFont="1" applyFill="1" applyBorder="1"/>
    <xf numFmtId="3" fontId="27" fillId="3" borderId="0" xfId="0" applyNumberFormat="1" applyFont="1" applyFill="1"/>
    <xf numFmtId="3" fontId="40" fillId="3" borderId="0" xfId="0" applyNumberFormat="1" applyFont="1" applyFill="1"/>
    <xf numFmtId="0" fontId="38" fillId="0" borderId="0" xfId="0" applyFont="1"/>
    <xf numFmtId="3" fontId="0" fillId="0" borderId="3" xfId="0" applyNumberFormat="1" applyBorder="1"/>
    <xf numFmtId="3" fontId="2" fillId="3" borderId="2" xfId="0" applyNumberFormat="1" applyFont="1" applyFill="1" applyBorder="1"/>
    <xf numFmtId="5" fontId="8" fillId="0" borderId="0" xfId="0" applyNumberFormat="1" applyFont="1"/>
    <xf numFmtId="0" fontId="15" fillId="5" borderId="0" xfId="0" applyFont="1" applyFill="1"/>
    <xf numFmtId="0" fontId="0" fillId="5" borderId="0" xfId="0" applyFill="1"/>
    <xf numFmtId="0" fontId="2" fillId="5" borderId="0" xfId="0" applyFont="1" applyFill="1" applyAlignment="1">
      <alignment wrapText="1"/>
    </xf>
    <xf numFmtId="0" fontId="18" fillId="5" borderId="0" xfId="0" applyFont="1" applyFill="1" applyAlignment="1">
      <alignment horizontal="left" wrapText="1" readingOrder="1"/>
    </xf>
    <xf numFmtId="0" fontId="2" fillId="5" borderId="0" xfId="0" applyFont="1" applyFill="1"/>
    <xf numFmtId="9" fontId="4" fillId="3" borderId="0" xfId="1" applyFont="1" applyFill="1"/>
    <xf numFmtId="9" fontId="4" fillId="0" borderId="0" xfId="1" applyFont="1"/>
    <xf numFmtId="9" fontId="2" fillId="3" borderId="0" xfId="1" applyFont="1" applyFill="1"/>
    <xf numFmtId="164" fontId="2" fillId="0" borderId="0" xfId="1" applyNumberFormat="1" applyFont="1" applyFill="1" applyBorder="1"/>
    <xf numFmtId="0" fontId="7" fillId="0" borderId="0" xfId="2" applyFont="1" applyBorder="1" applyAlignment="1">
      <alignment horizontal="right"/>
    </xf>
    <xf numFmtId="0" fontId="0" fillId="0" borderId="0" xfId="0" applyAlignment="1">
      <alignment vertical="top" wrapText="1"/>
    </xf>
    <xf numFmtId="0" fontId="4" fillId="0" borderId="0" xfId="2" applyFont="1" applyBorder="1" applyAlignment="1">
      <alignment horizontal="left" indent="3"/>
    </xf>
    <xf numFmtId="0" fontId="1" fillId="0" borderId="0" xfId="2" applyFont="1" applyBorder="1"/>
    <xf numFmtId="0" fontId="1" fillId="0" borderId="0" xfId="2" applyFont="1" applyBorder="1" applyAlignment="1">
      <alignment horizontal="left" vertical="top"/>
    </xf>
    <xf numFmtId="0" fontId="0" fillId="0" borderId="0" xfId="0" applyAlignment="1">
      <alignment vertical="top"/>
    </xf>
    <xf numFmtId="0" fontId="0" fillId="0" borderId="0" xfId="0" applyAlignment="1">
      <alignment horizontal="centerContinuous" vertical="center"/>
    </xf>
    <xf numFmtId="0" fontId="2" fillId="2" borderId="0" xfId="2" applyFont="1" applyFill="1" applyAlignment="1">
      <alignment horizontal="left"/>
    </xf>
    <xf numFmtId="0" fontId="42" fillId="0" borderId="0" xfId="0" applyFont="1"/>
    <xf numFmtId="0" fontId="0" fillId="0" borderId="3" xfId="0" applyBorder="1" applyAlignment="1">
      <alignment vertical="top" wrapText="1"/>
    </xf>
    <xf numFmtId="0" fontId="2" fillId="0" borderId="0" xfId="2" applyFont="1" applyAlignment="1">
      <alignment wrapText="1"/>
    </xf>
    <xf numFmtId="0" fontId="44" fillId="0" borderId="0" xfId="0" applyFont="1"/>
    <xf numFmtId="0" fontId="36" fillId="0" borderId="0" xfId="0" applyFont="1"/>
    <xf numFmtId="0" fontId="39" fillId="0" borderId="0" xfId="2" applyFont="1" applyAlignment="1">
      <alignment horizontal="right"/>
    </xf>
    <xf numFmtId="0" fontId="39" fillId="0" borderId="0" xfId="0" applyFont="1"/>
    <xf numFmtId="0" fontId="36" fillId="0" borderId="0" xfId="2" applyFont="1"/>
    <xf numFmtId="0" fontId="39" fillId="0" borderId="0" xfId="2" applyFont="1"/>
    <xf numFmtId="0" fontId="35" fillId="0" borderId="0" xfId="2" applyFont="1" applyAlignment="1">
      <alignment horizontal="left" indent="3"/>
    </xf>
    <xf numFmtId="0" fontId="39" fillId="0" borderId="0" xfId="2" applyFont="1" applyAlignment="1">
      <alignment horizontal="left" indent="3"/>
    </xf>
    <xf numFmtId="0" fontId="45" fillId="0" borderId="0" xfId="0" applyFont="1"/>
    <xf numFmtId="0" fontId="39" fillId="4" borderId="0" xfId="0" applyFont="1" applyFill="1"/>
    <xf numFmtId="0" fontId="36" fillId="0" borderId="0" xfId="2" applyFont="1" applyAlignment="1">
      <alignment horizontal="left" vertical="top"/>
    </xf>
    <xf numFmtId="0" fontId="39" fillId="0" borderId="0" xfId="2" applyFont="1" applyFill="1" applyAlignment="1">
      <alignment horizontal="right"/>
    </xf>
    <xf numFmtId="0" fontId="36" fillId="0" borderId="0" xfId="2" applyFont="1" applyFill="1"/>
    <xf numFmtId="0" fontId="46" fillId="0" borderId="0" xfId="0" applyFont="1"/>
    <xf numFmtId="0" fontId="39" fillId="4" borderId="0" xfId="0" applyFont="1" applyFill="1" applyAlignment="1">
      <alignment wrapText="1"/>
    </xf>
    <xf numFmtId="3" fontId="35" fillId="3" borderId="0" xfId="0" applyNumberFormat="1" applyFont="1" applyFill="1" applyAlignment="1">
      <alignment horizontal="left" indent="1"/>
    </xf>
    <xf numFmtId="0" fontId="0" fillId="0" borderId="3" xfId="0" applyBorder="1" applyAlignment="1">
      <alignment wrapText="1"/>
    </xf>
    <xf numFmtId="3" fontId="2" fillId="0" borderId="0" xfId="0" applyNumberFormat="1" applyFont="1" applyAlignment="1">
      <alignment wrapText="1"/>
    </xf>
    <xf numFmtId="3" fontId="2" fillId="3" borderId="0" xfId="0" applyNumberFormat="1" applyFont="1" applyFill="1" applyAlignment="1">
      <alignment wrapText="1"/>
    </xf>
    <xf numFmtId="0" fontId="12" fillId="0" borderId="0" xfId="0" applyFont="1" applyAlignment="1">
      <alignment vertical="top" wrapText="1"/>
    </xf>
    <xf numFmtId="0" fontId="47" fillId="0" borderId="0" xfId="0" applyFont="1"/>
    <xf numFmtId="0" fontId="48" fillId="0" borderId="0" xfId="0" applyFont="1"/>
    <xf numFmtId="0" fontId="47" fillId="0" borderId="0" xfId="0" applyFont="1" applyAlignment="1">
      <alignment vertical="top" wrapText="1"/>
    </xf>
    <xf numFmtId="0" fontId="13" fillId="0" borderId="0" xfId="0" applyFont="1" applyAlignment="1">
      <alignment vertical="top" wrapText="1"/>
    </xf>
    <xf numFmtId="0" fontId="49" fillId="0" borderId="0" xfId="0" applyFont="1" applyAlignment="1">
      <alignment vertical="top"/>
    </xf>
    <xf numFmtId="0" fontId="49" fillId="0" borderId="0" xfId="0" applyFont="1"/>
    <xf numFmtId="0" fontId="13" fillId="0" borderId="0" xfId="0" applyFont="1" applyAlignment="1">
      <alignment vertical="center" wrapText="1"/>
    </xf>
    <xf numFmtId="0" fontId="4" fillId="0" borderId="0" xfId="0" applyFont="1" applyAlignment="1">
      <alignment vertical="top" wrapText="1"/>
    </xf>
    <xf numFmtId="0" fontId="13" fillId="0" borderId="0" xfId="0" applyFont="1" applyAlignment="1">
      <alignment vertical="top"/>
    </xf>
    <xf numFmtId="0" fontId="12" fillId="0" borderId="0" xfId="0" applyFont="1" applyAlignment="1">
      <alignment vertical="top"/>
    </xf>
    <xf numFmtId="0" fontId="8" fillId="0" borderId="2" xfId="0" applyFont="1" applyBorder="1" applyAlignment="1">
      <alignment wrapText="1"/>
    </xf>
    <xf numFmtId="0" fontId="8" fillId="0" borderId="1" xfId="0" applyFont="1" applyBorder="1"/>
    <xf numFmtId="5" fontId="8" fillId="0" borderId="1" xfId="0" applyNumberFormat="1" applyFont="1" applyBorder="1"/>
    <xf numFmtId="0" fontId="2" fillId="0" borderId="3" xfId="0" applyFont="1" applyBorder="1" applyAlignment="1">
      <alignment vertical="top"/>
    </xf>
    <xf numFmtId="0" fontId="7" fillId="0" borderId="0" xfId="2" applyFont="1" applyFill="1" applyAlignment="1">
      <alignment horizontal="right"/>
    </xf>
    <xf numFmtId="0" fontId="1" fillId="0" borderId="0" xfId="2" applyFont="1" applyFill="1"/>
    <xf numFmtId="0" fontId="50" fillId="0" borderId="0" xfId="0" applyFont="1" applyAlignment="1">
      <alignment wrapText="1"/>
    </xf>
    <xf numFmtId="0" fontId="50" fillId="0" borderId="0" xfId="0" applyFont="1"/>
    <xf numFmtId="0" fontId="7" fillId="0" borderId="0" xfId="2" applyFont="1" applyFill="1" applyAlignment="1">
      <alignment horizontal="right" vertical="top"/>
    </xf>
    <xf numFmtId="0" fontId="43" fillId="0" borderId="0" xfId="0" applyFont="1" applyAlignment="1">
      <alignment horizontal="left" vertical="center"/>
    </xf>
    <xf numFmtId="0" fontId="4" fillId="0" borderId="0" xfId="2" applyFont="1" applyAlignment="1">
      <alignment horizontal="left" wrapText="1" indent="3"/>
    </xf>
    <xf numFmtId="0" fontId="2" fillId="0" borderId="0" xfId="2" applyFont="1" applyFill="1" applyAlignment="1"/>
    <xf numFmtId="0" fontId="39" fillId="0" borderId="0" xfId="2" applyFont="1" applyFill="1" applyAlignment="1"/>
    <xf numFmtId="0" fontId="2" fillId="0" borderId="0" xfId="2" applyFont="1" applyFill="1" applyBorder="1" applyAlignment="1"/>
    <xf numFmtId="0" fontId="1" fillId="0" borderId="0" xfId="2" applyFont="1" applyFill="1" applyAlignment="1"/>
    <xf numFmtId="0" fontId="23" fillId="0" borderId="0" xfId="0" applyFont="1"/>
    <xf numFmtId="0" fontId="3" fillId="0" borderId="0" xfId="0" applyFont="1" applyAlignment="1">
      <alignment horizontal="centerContinuous" vertical="center"/>
    </xf>
    <xf numFmtId="0" fontId="2" fillId="0" borderId="0" xfId="0" applyFont="1" applyAlignment="1">
      <alignment horizontal="left" vertical="top"/>
    </xf>
    <xf numFmtId="0" fontId="25" fillId="0" borderId="3" xfId="0" applyFont="1" applyBorder="1" applyAlignment="1">
      <alignment vertical="top" wrapText="1"/>
    </xf>
    <xf numFmtId="0" fontId="25" fillId="0" borderId="3" xfId="0" applyFont="1" applyBorder="1" applyAlignment="1">
      <alignment wrapText="1"/>
    </xf>
    <xf numFmtId="0" fontId="25" fillId="0" borderId="0" xfId="0" applyFont="1" applyAlignment="1">
      <alignment wrapText="1"/>
    </xf>
    <xf numFmtId="0" fontId="0" fillId="0" borderId="1" xfId="0" applyBorder="1"/>
    <xf numFmtId="0" fontId="0" fillId="0" borderId="3" xfId="0" applyBorder="1"/>
    <xf numFmtId="0" fontId="41" fillId="0" borderId="0" xfId="0" applyFont="1" applyAlignment="1">
      <alignment horizontal="left" vertical="center"/>
    </xf>
    <xf numFmtId="0" fontId="7" fillId="0" borderId="0" xfId="2" applyFont="1" applyFill="1" applyBorder="1" applyAlignment="1">
      <alignment horizontal="right"/>
    </xf>
    <xf numFmtId="0" fontId="2" fillId="0" borderId="0" xfId="2" applyFont="1" applyFill="1" applyBorder="1" applyAlignment="1">
      <alignment horizontal="left"/>
    </xf>
    <xf numFmtId="0" fontId="2" fillId="0" borderId="0" xfId="2" applyFont="1" applyFill="1" applyBorder="1"/>
    <xf numFmtId="0" fontId="2" fillId="0" borderId="0" xfId="2" applyFont="1" applyFill="1" applyAlignment="1">
      <alignment horizontal="left"/>
    </xf>
    <xf numFmtId="0" fontId="10" fillId="0" borderId="0" xfId="2" applyFont="1" applyFill="1" applyAlignment="1">
      <alignment horizontal="left" indent="3"/>
    </xf>
    <xf numFmtId="0" fontId="4" fillId="0" borderId="0" xfId="2" applyFont="1" applyFill="1" applyAlignment="1">
      <alignment horizontal="left" indent="3"/>
    </xf>
    <xf numFmtId="0" fontId="1" fillId="0" borderId="0" xfId="2" applyFont="1" applyFill="1" applyAlignment="1">
      <alignment horizontal="left" vertical="top"/>
    </xf>
    <xf numFmtId="0" fontId="1" fillId="0" borderId="0" xfId="2" applyFont="1" applyBorder="1" applyAlignment="1"/>
    <xf numFmtId="0" fontId="13" fillId="0" borderId="0" xfId="0" applyFont="1" applyAlignment="1">
      <alignment wrapText="1"/>
    </xf>
    <xf numFmtId="0" fontId="40" fillId="0" borderId="0" xfId="2" applyFont="1" applyAlignment="1">
      <alignment horizontal="left" indent="2"/>
    </xf>
    <xf numFmtId="0" fontId="42" fillId="0" borderId="0" xfId="2" applyFont="1" applyAlignment="1">
      <alignment horizontal="left" indent="2"/>
    </xf>
    <xf numFmtId="0" fontId="51" fillId="0" borderId="0" xfId="0" applyFont="1"/>
    <xf numFmtId="0" fontId="42" fillId="0" borderId="0" xfId="2" applyFont="1" applyAlignment="1">
      <alignment horizontal="left" indent="3"/>
    </xf>
    <xf numFmtId="0" fontId="52" fillId="0" borderId="0" xfId="0" applyFont="1" applyAlignment="1">
      <alignment wrapText="1"/>
    </xf>
    <xf numFmtId="0" fontId="2" fillId="0" borderId="0" xfId="0" applyFont="1" applyAlignment="1">
      <alignment horizontal="left" vertical="center"/>
    </xf>
    <xf numFmtId="0" fontId="0" fillId="4" borderId="0" xfId="0" applyFill="1" applyAlignment="1">
      <alignment horizontal="right"/>
    </xf>
    <xf numFmtId="0" fontId="40" fillId="0" borderId="0" xfId="2" applyFont="1" applyAlignment="1">
      <alignment horizontal="left" wrapText="1" indent="2"/>
    </xf>
    <xf numFmtId="0" fontId="53" fillId="0" borderId="0" xfId="2" applyFont="1" applyAlignment="1">
      <alignment horizontal="left" indent="2"/>
    </xf>
    <xf numFmtId="0" fontId="54" fillId="0" borderId="0" xfId="2" applyFont="1" applyAlignment="1">
      <alignment horizontal="left" indent="2"/>
    </xf>
    <xf numFmtId="0" fontId="55" fillId="0" borderId="0" xfId="2" applyFont="1" applyAlignment="1">
      <alignment horizontal="left" wrapText="1" indent="3"/>
    </xf>
    <xf numFmtId="0" fontId="55" fillId="0" borderId="0" xfId="2" applyFont="1" applyAlignment="1">
      <alignment horizontal="left" indent="2"/>
    </xf>
    <xf numFmtId="0" fontId="42" fillId="0" borderId="0" xfId="2" applyFont="1" applyAlignment="1">
      <alignment horizontal="left" wrapText="1" indent="2"/>
    </xf>
    <xf numFmtId="0" fontId="55" fillId="0" borderId="0" xfId="2" applyFont="1" applyFill="1" applyAlignment="1">
      <alignment horizontal="left" indent="2"/>
    </xf>
    <xf numFmtId="0" fontId="42" fillId="0" borderId="0" xfId="2" applyFont="1" applyFill="1" applyAlignment="1">
      <alignment horizontal="left" indent="2"/>
    </xf>
    <xf numFmtId="0" fontId="42" fillId="0" borderId="0" xfId="2" applyFont="1" applyBorder="1" applyAlignment="1">
      <alignment horizontal="left" indent="2"/>
    </xf>
    <xf numFmtId="0" fontId="4" fillId="4" borderId="0" xfId="0" applyFont="1" applyFill="1"/>
    <xf numFmtId="3" fontId="0" fillId="0" borderId="0" xfId="0" applyNumberFormat="1" applyAlignment="1">
      <alignment wrapText="1"/>
    </xf>
    <xf numFmtId="3" fontId="0" fillId="3" borderId="0" xfId="0" applyNumberFormat="1" applyFill="1" applyAlignment="1">
      <alignment wrapText="1"/>
    </xf>
    <xf numFmtId="0" fontId="19" fillId="0" borderId="0" xfId="0" applyFont="1" applyAlignment="1">
      <alignment horizontal="left"/>
    </xf>
    <xf numFmtId="0" fontId="56" fillId="0" borderId="0" xfId="0" applyFont="1"/>
    <xf numFmtId="0" fontId="57" fillId="0" borderId="0" xfId="0" applyFont="1"/>
    <xf numFmtId="3" fontId="29" fillId="3" borderId="0" xfId="0" applyNumberFormat="1" applyFont="1" applyFill="1" applyAlignment="1">
      <alignment horizontal="left" wrapText="1" indent="1"/>
    </xf>
    <xf numFmtId="49" fontId="2" fillId="0" borderId="0" xfId="0" applyNumberFormat="1" applyFont="1"/>
    <xf numFmtId="5" fontId="36" fillId="0" borderId="0" xfId="0" applyNumberFormat="1" applyFont="1"/>
    <xf numFmtId="0" fontId="2" fillId="3" borderId="0" xfId="0" applyFont="1" applyFill="1"/>
    <xf numFmtId="0" fontId="0" fillId="3" borderId="0" xfId="0" applyFill="1"/>
    <xf numFmtId="5" fontId="0" fillId="3" borderId="0" xfId="0" applyNumberFormat="1" applyFill="1"/>
    <xf numFmtId="5" fontId="2" fillId="3" borderId="0" xfId="0" applyNumberFormat="1" applyFont="1" applyFill="1"/>
    <xf numFmtId="0" fontId="2" fillId="4" borderId="2" xfId="0" applyFont="1" applyFill="1" applyBorder="1" applyAlignment="1">
      <alignment wrapText="1"/>
    </xf>
    <xf numFmtId="0" fontId="2" fillId="0" borderId="0" xfId="2" applyFont="1" applyFill="1" applyAlignment="1">
      <alignment horizontal="center"/>
    </xf>
    <xf numFmtId="49" fontId="2" fillId="3" borderId="0" xfId="0" applyNumberFormat="1" applyFont="1" applyFill="1"/>
    <xf numFmtId="49" fontId="0" fillId="0" borderId="0" xfId="0" applyNumberFormat="1"/>
    <xf numFmtId="3" fontId="0" fillId="0" borderId="0" xfId="0" applyNumberFormat="1" applyAlignment="1">
      <alignment vertical="top" wrapText="1"/>
    </xf>
    <xf numFmtId="3" fontId="0" fillId="0" borderId="0" xfId="0" applyNumberFormat="1" applyAlignment="1">
      <alignment vertical="center"/>
    </xf>
    <xf numFmtId="9" fontId="0" fillId="0" borderId="8" xfId="1" applyFont="1" applyFill="1" applyBorder="1" applyAlignment="1">
      <alignment vertical="center"/>
    </xf>
    <xf numFmtId="3" fontId="32" fillId="0" borderId="0" xfId="0" applyNumberFormat="1" applyFont="1" applyAlignment="1">
      <alignment vertical="center"/>
    </xf>
    <xf numFmtId="9" fontId="32" fillId="0" borderId="8" xfId="1" applyFont="1" applyFill="1" applyBorder="1" applyAlignment="1">
      <alignment vertical="center"/>
    </xf>
    <xf numFmtId="9" fontId="32" fillId="0" borderId="0" xfId="1" applyFont="1" applyFill="1" applyBorder="1" applyAlignment="1">
      <alignment vertical="center"/>
    </xf>
    <xf numFmtId="3" fontId="19" fillId="4" borderId="8" xfId="0" applyNumberFormat="1" applyFont="1" applyFill="1" applyBorder="1" applyAlignment="1">
      <alignment wrapText="1"/>
    </xf>
    <xf numFmtId="0" fontId="59" fillId="4" borderId="8" xfId="0" applyFont="1" applyFill="1" applyBorder="1"/>
    <xf numFmtId="0" fontId="34" fillId="4" borderId="0" xfId="0" applyFont="1" applyFill="1" applyAlignment="1">
      <alignment vertical="top"/>
    </xf>
    <xf numFmtId="0" fontId="34" fillId="4" borderId="0" xfId="0" applyFont="1" applyFill="1"/>
    <xf numFmtId="0" fontId="34" fillId="4" borderId="8" xfId="0" applyFont="1" applyFill="1" applyBorder="1"/>
    <xf numFmtId="0" fontId="34" fillId="4" borderId="8" xfId="0" applyFont="1" applyFill="1" applyBorder="1" applyAlignment="1">
      <alignment vertical="top" wrapText="1"/>
    </xf>
    <xf numFmtId="0" fontId="58" fillId="4" borderId="0" xfId="0" applyFont="1" applyFill="1" applyAlignment="1">
      <alignment horizontal="centerContinuous"/>
    </xf>
    <xf numFmtId="0" fontId="58" fillId="4" borderId="8" xfId="0" applyFont="1" applyFill="1" applyBorder="1" applyAlignment="1">
      <alignment horizontal="centerContinuous"/>
    </xf>
    <xf numFmtId="0" fontId="28" fillId="4" borderId="0" xfId="0" applyFont="1" applyFill="1" applyAlignment="1">
      <alignment wrapText="1"/>
    </xf>
    <xf numFmtId="3" fontId="28" fillId="0" borderId="0" xfId="0" applyNumberFormat="1" applyFont="1" applyAlignment="1">
      <alignment wrapText="1"/>
    </xf>
    <xf numFmtId="0" fontId="28" fillId="4" borderId="0" xfId="0" applyFont="1" applyFill="1"/>
    <xf numFmtId="3" fontId="28" fillId="0" borderId="0" xfId="0" applyNumberFormat="1" applyFont="1"/>
    <xf numFmtId="0" fontId="0" fillId="0" borderId="0" xfId="0" applyAlignment="1">
      <alignment horizontal="left" vertical="top" wrapText="1"/>
    </xf>
    <xf numFmtId="0" fontId="2" fillId="4" borderId="3" xfId="0" applyFont="1" applyFill="1" applyBorder="1" applyAlignment="1">
      <alignment horizontal="center"/>
    </xf>
    <xf numFmtId="0" fontId="2" fillId="4" borderId="0" xfId="0" applyFont="1" applyFill="1" applyAlignment="1">
      <alignment wrapText="1"/>
    </xf>
    <xf numFmtId="3" fontId="0" fillId="4" borderId="1" xfId="0" applyNumberFormat="1" applyFill="1" applyBorder="1" applyAlignment="1">
      <alignment wrapText="1"/>
    </xf>
    <xf numFmtId="0" fontId="2" fillId="4" borderId="9" xfId="0" applyFont="1" applyFill="1" applyBorder="1" applyAlignment="1">
      <alignment wrapText="1"/>
    </xf>
    <xf numFmtId="3" fontId="0" fillId="4" borderId="7" xfId="0" applyNumberFormat="1" applyFill="1" applyBorder="1" applyAlignment="1">
      <alignment wrapText="1"/>
    </xf>
    <xf numFmtId="0" fontId="10" fillId="4" borderId="5" xfId="0" applyFont="1" applyFill="1" applyBorder="1" applyAlignment="1">
      <alignment wrapText="1"/>
    </xf>
    <xf numFmtId="3" fontId="4" fillId="4" borderId="6" xfId="0" applyNumberFormat="1" applyFont="1" applyFill="1" applyBorder="1" applyAlignment="1">
      <alignment wrapText="1"/>
    </xf>
    <xf numFmtId="3" fontId="2" fillId="4" borderId="0" xfId="0" applyNumberFormat="1" applyFont="1" applyFill="1" applyAlignment="1">
      <alignment wrapText="1"/>
    </xf>
    <xf numFmtId="0" fontId="2" fillId="4" borderId="0" xfId="0" applyFont="1" applyFill="1" applyAlignment="1">
      <alignment horizontal="left" vertical="top" wrapText="1"/>
    </xf>
    <xf numFmtId="3" fontId="0" fillId="4" borderId="0" xfId="0" applyNumberFormat="1" applyFill="1" applyAlignment="1">
      <alignment wrapText="1"/>
    </xf>
    <xf numFmtId="0" fontId="12" fillId="0" borderId="0" xfId="0" applyFont="1" applyAlignment="1">
      <alignment horizontal="left" vertical="top" wrapText="1"/>
    </xf>
    <xf numFmtId="0" fontId="4" fillId="0" borderId="0" xfId="0" applyFont="1" applyAlignment="1">
      <alignment horizontal="left" vertical="top" wrapText="1"/>
    </xf>
    <xf numFmtId="0" fontId="2" fillId="4" borderId="0" xfId="0" applyFont="1" applyFill="1" applyAlignment="1">
      <alignment vertical="top" wrapText="1"/>
    </xf>
    <xf numFmtId="0" fontId="2" fillId="4" borderId="8" xfId="0" applyFont="1" applyFill="1" applyBorder="1" applyAlignment="1">
      <alignment wrapText="1"/>
    </xf>
    <xf numFmtId="0" fontId="2" fillId="4" borderId="3" xfId="0" applyFont="1" applyFill="1" applyBorder="1" applyAlignment="1">
      <alignment horizontal="left" wrapText="1"/>
    </xf>
    <xf numFmtId="0" fontId="0" fillId="4" borderId="3" xfId="0" applyFill="1" applyBorder="1" applyAlignment="1">
      <alignment horizontal="left" wrapText="1"/>
    </xf>
    <xf numFmtId="0" fontId="0" fillId="4" borderId="0" xfId="0" applyFill="1" applyAlignment="1">
      <alignment horizontal="left" wrapText="1"/>
    </xf>
    <xf numFmtId="0" fontId="59" fillId="4" borderId="0" xfId="0" applyFont="1" applyFill="1" applyBorder="1"/>
    <xf numFmtId="3" fontId="19" fillId="4" borderId="0" xfId="0" applyNumberFormat="1" applyFont="1" applyFill="1" applyBorder="1" applyAlignment="1">
      <alignment wrapText="1"/>
    </xf>
    <xf numFmtId="0" fontId="0" fillId="0" borderId="0" xfId="0" applyBorder="1"/>
    <xf numFmtId="0" fontId="0" fillId="0" borderId="0" xfId="0" applyBorder="1" applyAlignment="1">
      <alignment vertical="center"/>
    </xf>
    <xf numFmtId="0" fontId="58" fillId="4" borderId="0" xfId="0" applyFont="1" applyFill="1" applyBorder="1" applyAlignment="1">
      <alignment horizontal="centerContinuous"/>
    </xf>
    <xf numFmtId="0" fontId="2" fillId="4" borderId="0" xfId="0" applyFont="1" applyFill="1" applyBorder="1" applyAlignment="1">
      <alignment vertical="top"/>
    </xf>
  </cellXfs>
  <cellStyles count="4">
    <cellStyle name="Hyperlänk" xfId="2" builtinId="8"/>
    <cellStyle name="Normal" xfId="0" builtinId="0"/>
    <cellStyle name="Procent" xfId="1" builtinId="5"/>
    <cellStyle name="Tusental" xfId="3" builtinId="3"/>
  </cellStyles>
  <dxfs count="2">
    <dxf>
      <font>
        <color theme="1"/>
      </font>
      <fill>
        <patternFill>
          <bgColor theme="2"/>
        </patternFill>
      </fill>
    </dxf>
    <dxf>
      <font>
        <color theme="0"/>
      </font>
      <fill>
        <patternFill>
          <bgColor theme="4"/>
        </patternFill>
      </fill>
    </dxf>
  </dxfs>
  <tableStyles count="2" defaultTableStyle="TableStyleMedium2" defaultPivotStyle="PivotStyleLight16">
    <tableStyle name="Invisible" pivot="0" table="0" count="0" xr9:uid="{A4120B7E-1109-402B-A848-72DB3C982BA6}"/>
    <tableStyle name="Tabellformat 1" pivot="0" count="2" xr9:uid="{9F725B0E-71A5-423F-B8D3-61BFB1691EFF}">
      <tableStyleElement type="headerRow" dxfId="1"/>
      <tableStyleElement type="firstRowStripe" dxfId="0"/>
    </tableStyle>
  </tableStyles>
  <colors>
    <mruColors>
      <color rgb="FFE5DDD9"/>
      <color rgb="FFECE6E2"/>
      <color rgb="FFF6F3F2"/>
      <color rgb="FFFFCCFF"/>
      <color rgb="FFFFFF99"/>
      <color rgb="FF6699FF"/>
      <color rgb="FFE06C00"/>
      <color rgb="FFE68933"/>
      <color rgb="FFFF33CC"/>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79"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themeOverride" Target="../theme/themeOverride7.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themeOverride" Target="../theme/themeOverride8.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themeOverride" Target="../theme/themeOverride9.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10.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11.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themeOverride" Target="../theme/themeOverride12.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themeOverride" Target="../theme/themeOverride13.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themeOverride" Target="../theme/themeOverride14.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15.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3" Type="http://schemas.openxmlformats.org/officeDocument/2006/relationships/themeOverride" Target="../theme/themeOverride16.xml"/><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50983518097109126"/>
          <c:y val="3.443424778750017E-2"/>
          <c:w val="0.43067571234511087"/>
          <c:h val="0.82804968677710089"/>
        </c:manualLayout>
      </c:layout>
      <c:barChart>
        <c:barDir val="bar"/>
        <c:grouping val="stacked"/>
        <c:varyColors val="0"/>
        <c:ser>
          <c:idx val="0"/>
          <c:order val="0"/>
          <c:tx>
            <c:strRef>
              <c:f>'Kostnader och intäkter 1'!$E$4</c:f>
              <c:strCache>
                <c:ptCount val="1"/>
                <c:pt idx="0">
                  <c:v>Externa kostnader</c:v>
                </c:pt>
              </c:strCache>
            </c:strRef>
          </c:tx>
          <c:spPr>
            <a:solidFill>
              <a:schemeClr val="accent2"/>
            </a:solidFill>
            <a:ln w="9525" cap="flat" cmpd="sng" algn="ctr">
              <a:solidFill>
                <a:schemeClr val="accent2"/>
              </a:solidFill>
              <a:prstDash val="solid"/>
              <a:round/>
              <a:headEnd type="none" w="med" len="med"/>
              <a:tailEnd type="none" w="med" len="med"/>
            </a:ln>
            <a:effectLst/>
          </c:spPr>
          <c:invertIfNegative val="0"/>
          <c:cat>
            <c:strRef>
              <c:extLst>
                <c:ext xmlns:c15="http://schemas.microsoft.com/office/drawing/2012/chart" uri="{02D57815-91ED-43cb-92C2-25804820EDAC}">
                  <c15:fullRef>
                    <c15:sqref>'Kostnader och intäkter 1'!$C$6:$C$22</c15:sqref>
                  </c15:fullRef>
                </c:ext>
              </c:extLst>
              <c:f>('Kostnader och intäkter 1'!$C$6:$C$12,'Kostnader och intäkter 1'!$C$14:$C$18,'Kostnader och intäkter 1'!$C$20,'Kostnader och intäkter 1'!$C$22)</c:f>
              <c:strCache>
                <c:ptCount val="14"/>
                <c:pt idx="0">
                  <c:v>Politisk verksamhet (H&amp;S)</c:v>
                </c:pt>
                <c:pt idx="1">
                  <c:v>Primärvård</c:v>
                </c:pt>
                <c:pt idx="2">
                  <c:v>Specialiserad psykiatrisk vård</c:v>
                </c:pt>
                <c:pt idx="3">
                  <c:v>Specialiserad somatisk vård</c:v>
                </c:pt>
                <c:pt idx="4">
                  <c:v>Tandvård</c:v>
                </c:pt>
                <c:pt idx="5">
                  <c:v>Övrig hälso- och sjukvård</c:v>
                </c:pt>
                <c:pt idx="6">
                  <c:v>Läkemedel inom förmånen</c:v>
                </c:pt>
                <c:pt idx="7">
                  <c:v>Utbildning</c:v>
                </c:pt>
                <c:pt idx="8">
                  <c:v>Kultur</c:v>
                </c:pt>
                <c:pt idx="9">
                  <c:v>Trafik och infrastruktur</c:v>
                </c:pt>
                <c:pt idx="10">
                  <c:v>Allmän regional utveckling</c:v>
                </c:pt>
                <c:pt idx="11">
                  <c:v>Politisk verksamhet 
(Regional utveckling)</c:v>
                </c:pt>
                <c:pt idx="12">
                  <c:v>Serviceverksamheter</c:v>
                </c:pt>
                <c:pt idx="13">
                  <c:v>Övrigt**</c:v>
                </c:pt>
              </c:strCache>
            </c:strRef>
          </c:cat>
          <c:val>
            <c:numRef>
              <c:extLst>
                <c:ext xmlns:c15="http://schemas.microsoft.com/office/drawing/2012/chart" uri="{02D57815-91ED-43cb-92C2-25804820EDAC}">
                  <c15:fullRef>
                    <c15:sqref>'Kostnader och intäkter 1'!$E$6:$E$22</c15:sqref>
                  </c15:fullRef>
                </c:ext>
              </c:extLst>
              <c:f>('Kostnader och intäkter 1'!$E$6:$E$12,'Kostnader och intäkter 1'!$E$14:$E$18,'Kostnader och intäkter 1'!$E$20,'Kostnader och intäkter 1'!$E$22)</c:f>
              <c:numCache>
                <c:formatCode>#,##0</c:formatCode>
                <c:ptCount val="14"/>
                <c:pt idx="0">
                  <c:v>-1408.8495205248416</c:v>
                </c:pt>
                <c:pt idx="1">
                  <c:v>-55051.245513257723</c:v>
                </c:pt>
                <c:pt idx="2">
                  <c:v>-26313.049924733099</c:v>
                </c:pt>
                <c:pt idx="3">
                  <c:v>-134440.14519969511</c:v>
                </c:pt>
                <c:pt idx="4">
                  <c:v>-9833.6324647194033</c:v>
                </c:pt>
                <c:pt idx="5">
                  <c:v>-32684.449792185787</c:v>
                </c:pt>
                <c:pt idx="6">
                  <c:v>-30141.998907270441</c:v>
                </c:pt>
                <c:pt idx="7">
                  <c:v>-2555.7913398124024</c:v>
                </c:pt>
                <c:pt idx="8">
                  <c:v>-5555.5508788463194</c:v>
                </c:pt>
                <c:pt idx="9">
                  <c:v>-41014.16349512733</c:v>
                </c:pt>
                <c:pt idx="10">
                  <c:v>-2701.2594162510595</c:v>
                </c:pt>
                <c:pt idx="11">
                  <c:v>-336.5154932936677</c:v>
                </c:pt>
                <c:pt idx="12">
                  <c:v>-102608.03127917295</c:v>
                </c:pt>
                <c:pt idx="13">
                  <c:v>-8181.1396397000008</c:v>
                </c:pt>
              </c:numCache>
            </c:numRef>
          </c:val>
          <c:extLst>
            <c:ext xmlns:c16="http://schemas.microsoft.com/office/drawing/2014/chart" uri="{C3380CC4-5D6E-409C-BE32-E72D297353CC}">
              <c16:uniqueId val="{00000000-05FB-46B1-BF7E-E5702B73AE4C}"/>
            </c:ext>
          </c:extLst>
        </c:ser>
        <c:ser>
          <c:idx val="1"/>
          <c:order val="1"/>
          <c:tx>
            <c:strRef>
              <c:f>'Kostnader och intäkter 1'!$F$4</c:f>
              <c:strCache>
                <c:ptCount val="1"/>
                <c:pt idx="0">
                  <c:v>Interna kostnader</c:v>
                </c:pt>
              </c:strCache>
            </c:strRef>
          </c:tx>
          <c:spPr>
            <a:pattFill prst="dkUpDiag">
              <a:fgClr>
                <a:schemeClr val="accent2"/>
              </a:fgClr>
              <a:bgClr>
                <a:schemeClr val="bg1"/>
              </a:bgClr>
            </a:pattFill>
            <a:ln w="9525" cap="flat" cmpd="sng" algn="ctr">
              <a:solidFill>
                <a:schemeClr val="accent2"/>
              </a:solidFill>
              <a:prstDash val="solid"/>
              <a:round/>
              <a:headEnd type="none" w="med" len="med"/>
              <a:tailEnd type="none" w="med" len="med"/>
            </a:ln>
            <a:effectLst/>
          </c:spPr>
          <c:invertIfNegative val="0"/>
          <c:cat>
            <c:strRef>
              <c:extLst>
                <c:ext xmlns:c15="http://schemas.microsoft.com/office/drawing/2012/chart" uri="{02D57815-91ED-43cb-92C2-25804820EDAC}">
                  <c15:fullRef>
                    <c15:sqref>'Kostnader och intäkter 1'!$C$6:$C$22</c15:sqref>
                  </c15:fullRef>
                </c:ext>
              </c:extLst>
              <c:f>('Kostnader och intäkter 1'!$C$6:$C$12,'Kostnader och intäkter 1'!$C$14:$C$18,'Kostnader och intäkter 1'!$C$20,'Kostnader och intäkter 1'!$C$22)</c:f>
              <c:strCache>
                <c:ptCount val="14"/>
                <c:pt idx="0">
                  <c:v>Politisk verksamhet (H&amp;S)</c:v>
                </c:pt>
                <c:pt idx="1">
                  <c:v>Primärvård</c:v>
                </c:pt>
                <c:pt idx="2">
                  <c:v>Specialiserad psykiatrisk vård</c:v>
                </c:pt>
                <c:pt idx="3">
                  <c:v>Specialiserad somatisk vård</c:v>
                </c:pt>
                <c:pt idx="4">
                  <c:v>Tandvård</c:v>
                </c:pt>
                <c:pt idx="5">
                  <c:v>Övrig hälso- och sjukvård</c:v>
                </c:pt>
                <c:pt idx="6">
                  <c:v>Läkemedel inom förmånen</c:v>
                </c:pt>
                <c:pt idx="7">
                  <c:v>Utbildning</c:v>
                </c:pt>
                <c:pt idx="8">
                  <c:v>Kultur</c:v>
                </c:pt>
                <c:pt idx="9">
                  <c:v>Trafik och infrastruktur</c:v>
                </c:pt>
                <c:pt idx="10">
                  <c:v>Allmän regional utveckling</c:v>
                </c:pt>
                <c:pt idx="11">
                  <c:v>Politisk verksamhet 
(Regional utveckling)</c:v>
                </c:pt>
                <c:pt idx="12">
                  <c:v>Serviceverksamheter</c:v>
                </c:pt>
                <c:pt idx="13">
                  <c:v>Övrigt**</c:v>
                </c:pt>
              </c:strCache>
            </c:strRef>
          </c:cat>
          <c:val>
            <c:numRef>
              <c:extLst>
                <c:ext xmlns:c15="http://schemas.microsoft.com/office/drawing/2012/chart" uri="{02D57815-91ED-43cb-92C2-25804820EDAC}">
                  <c15:fullRef>
                    <c15:sqref>'Kostnader och intäkter 1'!$F$6:$F$22</c15:sqref>
                  </c15:fullRef>
                </c:ext>
              </c:extLst>
              <c:f>('Kostnader och intäkter 1'!$F$6:$F$12,'Kostnader och intäkter 1'!$F$14:$F$18,'Kostnader och intäkter 1'!$F$20,'Kostnader och intäkter 1'!$F$22)</c:f>
              <c:numCache>
                <c:formatCode>#,##0</c:formatCode>
                <c:ptCount val="14"/>
                <c:pt idx="0">
                  <c:v>-380.14635867688975</c:v>
                </c:pt>
                <c:pt idx="1">
                  <c:v>-31020.943890035334</c:v>
                </c:pt>
                <c:pt idx="2">
                  <c:v>-12092.749020752623</c:v>
                </c:pt>
                <c:pt idx="3">
                  <c:v>-96465.508236527443</c:v>
                </c:pt>
                <c:pt idx="4">
                  <c:v>-3461.7971155905375</c:v>
                </c:pt>
                <c:pt idx="5">
                  <c:v>-13017.512007709382</c:v>
                </c:pt>
                <c:pt idx="6">
                  <c:v>0</c:v>
                </c:pt>
                <c:pt idx="7">
                  <c:v>-965.70615335699574</c:v>
                </c:pt>
                <c:pt idx="8">
                  <c:v>-986.3083024934009</c:v>
                </c:pt>
                <c:pt idx="9">
                  <c:v>-1316.5090944435447</c:v>
                </c:pt>
                <c:pt idx="10">
                  <c:v>-354.14886703992795</c:v>
                </c:pt>
                <c:pt idx="11">
                  <c:v>-75.34820651843998</c:v>
                </c:pt>
                <c:pt idx="12">
                  <c:v>-20859.316190484697</c:v>
                </c:pt>
                <c:pt idx="13">
                  <c:v>0</c:v>
                </c:pt>
              </c:numCache>
            </c:numRef>
          </c:val>
          <c:extLst>
            <c:ext xmlns:c16="http://schemas.microsoft.com/office/drawing/2014/chart" uri="{C3380CC4-5D6E-409C-BE32-E72D297353CC}">
              <c16:uniqueId val="{00000001-05FB-46B1-BF7E-E5702B73AE4C}"/>
            </c:ext>
          </c:extLst>
        </c:ser>
        <c:ser>
          <c:idx val="2"/>
          <c:order val="2"/>
          <c:tx>
            <c:strRef>
              <c:f>'Kostnader och intäkter 1'!$G$4</c:f>
              <c:strCache>
                <c:ptCount val="1"/>
                <c:pt idx="0">
                  <c:v>Externa intäkter</c:v>
                </c:pt>
              </c:strCache>
            </c:strRef>
          </c:tx>
          <c:spPr>
            <a:solidFill>
              <a:schemeClr val="accent1"/>
            </a:solidFill>
            <a:ln w="9525" cap="flat" cmpd="sng" algn="ctr">
              <a:solidFill>
                <a:schemeClr val="accent1"/>
              </a:solidFill>
              <a:prstDash val="solid"/>
              <a:round/>
              <a:headEnd type="none" w="med" len="med"/>
              <a:tailEnd type="none" w="med" len="med"/>
            </a:ln>
            <a:effectLst/>
          </c:spPr>
          <c:invertIfNegative val="0"/>
          <c:cat>
            <c:strRef>
              <c:extLst>
                <c:ext xmlns:c15="http://schemas.microsoft.com/office/drawing/2012/chart" uri="{02D57815-91ED-43cb-92C2-25804820EDAC}">
                  <c15:fullRef>
                    <c15:sqref>'Kostnader och intäkter 1'!$C$6:$C$22</c15:sqref>
                  </c15:fullRef>
                </c:ext>
              </c:extLst>
              <c:f>('Kostnader och intäkter 1'!$C$6:$C$12,'Kostnader och intäkter 1'!$C$14:$C$18,'Kostnader och intäkter 1'!$C$20,'Kostnader och intäkter 1'!$C$22)</c:f>
              <c:strCache>
                <c:ptCount val="14"/>
                <c:pt idx="0">
                  <c:v>Politisk verksamhet (H&amp;S)</c:v>
                </c:pt>
                <c:pt idx="1">
                  <c:v>Primärvård</c:v>
                </c:pt>
                <c:pt idx="2">
                  <c:v>Specialiserad psykiatrisk vård</c:v>
                </c:pt>
                <c:pt idx="3">
                  <c:v>Specialiserad somatisk vård</c:v>
                </c:pt>
                <c:pt idx="4">
                  <c:v>Tandvård</c:v>
                </c:pt>
                <c:pt idx="5">
                  <c:v>Övrig hälso- och sjukvård</c:v>
                </c:pt>
                <c:pt idx="6">
                  <c:v>Läkemedel inom förmånen</c:v>
                </c:pt>
                <c:pt idx="7">
                  <c:v>Utbildning</c:v>
                </c:pt>
                <c:pt idx="8">
                  <c:v>Kultur</c:v>
                </c:pt>
                <c:pt idx="9">
                  <c:v>Trafik och infrastruktur</c:v>
                </c:pt>
                <c:pt idx="10">
                  <c:v>Allmän regional utveckling</c:v>
                </c:pt>
                <c:pt idx="11">
                  <c:v>Politisk verksamhet 
(Regional utveckling)</c:v>
                </c:pt>
                <c:pt idx="12">
                  <c:v>Serviceverksamheter</c:v>
                </c:pt>
                <c:pt idx="13">
                  <c:v>Övrigt**</c:v>
                </c:pt>
              </c:strCache>
            </c:strRef>
          </c:cat>
          <c:val>
            <c:numRef>
              <c:extLst>
                <c:ext xmlns:c15="http://schemas.microsoft.com/office/drawing/2012/chart" uri="{02D57815-91ED-43cb-92C2-25804820EDAC}">
                  <c15:fullRef>
                    <c15:sqref>'Kostnader och intäkter 1'!$G$6:$G$22</c15:sqref>
                  </c15:fullRef>
                </c:ext>
              </c:extLst>
              <c:f>('Kostnader och intäkter 1'!$G$6:$G$12,'Kostnader och intäkter 1'!$G$14:$G$18,'Kostnader och intäkter 1'!$G$20,'Kostnader och intäkter 1'!$G$22)</c:f>
              <c:numCache>
                <c:formatCode>#,##0</c:formatCode>
                <c:ptCount val="14"/>
                <c:pt idx="0">
                  <c:v>283.38243592001339</c:v>
                </c:pt>
                <c:pt idx="1">
                  <c:v>10278.0637783205</c:v>
                </c:pt>
                <c:pt idx="2">
                  <c:v>4402.4978001732179</c:v>
                </c:pt>
                <c:pt idx="3">
                  <c:v>27133.344033817735</c:v>
                </c:pt>
                <c:pt idx="4">
                  <c:v>3795.0495614611796</c:v>
                </c:pt>
                <c:pt idx="5">
                  <c:v>9885.7343257492994</c:v>
                </c:pt>
                <c:pt idx="7">
                  <c:v>1850.4612696674258</c:v>
                </c:pt>
                <c:pt idx="8">
                  <c:v>1789.7043847324426</c:v>
                </c:pt>
                <c:pt idx="9">
                  <c:v>11715.270083231731</c:v>
                </c:pt>
                <c:pt idx="10">
                  <c:v>836.75942937125501</c:v>
                </c:pt>
                <c:pt idx="11">
                  <c:v>34.316281553206132</c:v>
                </c:pt>
                <c:pt idx="12">
                  <c:v>20254.722043317117</c:v>
                </c:pt>
              </c:numCache>
            </c:numRef>
          </c:val>
          <c:extLst>
            <c:ext xmlns:c16="http://schemas.microsoft.com/office/drawing/2014/chart" uri="{C3380CC4-5D6E-409C-BE32-E72D297353CC}">
              <c16:uniqueId val="{00000002-05FB-46B1-BF7E-E5702B73AE4C}"/>
            </c:ext>
          </c:extLst>
        </c:ser>
        <c:ser>
          <c:idx val="3"/>
          <c:order val="3"/>
          <c:tx>
            <c:strRef>
              <c:f>'Kostnader och intäkter 1'!$H$4</c:f>
              <c:strCache>
                <c:ptCount val="1"/>
                <c:pt idx="0">
                  <c:v>Interna intäkter</c:v>
                </c:pt>
              </c:strCache>
            </c:strRef>
          </c:tx>
          <c:spPr>
            <a:pattFill prst="dkDnDiag">
              <a:fgClr>
                <a:schemeClr val="accent1"/>
              </a:fgClr>
              <a:bgClr>
                <a:schemeClr val="bg1"/>
              </a:bgClr>
            </a:pattFill>
            <a:ln w="9525" cap="flat" cmpd="sng" algn="ctr">
              <a:solidFill>
                <a:schemeClr val="accent1"/>
              </a:solidFill>
              <a:prstDash val="solid"/>
              <a:round/>
              <a:headEnd type="none" w="med" len="med"/>
              <a:tailEnd type="none" w="med" len="med"/>
            </a:ln>
            <a:effectLst/>
          </c:spPr>
          <c:invertIfNegative val="0"/>
          <c:cat>
            <c:strRef>
              <c:extLst>
                <c:ext xmlns:c15="http://schemas.microsoft.com/office/drawing/2012/chart" uri="{02D57815-91ED-43cb-92C2-25804820EDAC}">
                  <c15:fullRef>
                    <c15:sqref>'Kostnader och intäkter 1'!$C$6:$C$22</c15:sqref>
                  </c15:fullRef>
                </c:ext>
              </c:extLst>
              <c:f>('Kostnader och intäkter 1'!$C$6:$C$12,'Kostnader och intäkter 1'!$C$14:$C$18,'Kostnader och intäkter 1'!$C$20,'Kostnader och intäkter 1'!$C$22)</c:f>
              <c:strCache>
                <c:ptCount val="14"/>
                <c:pt idx="0">
                  <c:v>Politisk verksamhet (H&amp;S)</c:v>
                </c:pt>
                <c:pt idx="1">
                  <c:v>Primärvård</c:v>
                </c:pt>
                <c:pt idx="2">
                  <c:v>Specialiserad psykiatrisk vård</c:v>
                </c:pt>
                <c:pt idx="3">
                  <c:v>Specialiserad somatisk vård</c:v>
                </c:pt>
                <c:pt idx="4">
                  <c:v>Tandvård</c:v>
                </c:pt>
                <c:pt idx="5">
                  <c:v>Övrig hälso- och sjukvård</c:v>
                </c:pt>
                <c:pt idx="6">
                  <c:v>Läkemedel inom förmånen</c:v>
                </c:pt>
                <c:pt idx="7">
                  <c:v>Utbildning</c:v>
                </c:pt>
                <c:pt idx="8">
                  <c:v>Kultur</c:v>
                </c:pt>
                <c:pt idx="9">
                  <c:v>Trafik och infrastruktur</c:v>
                </c:pt>
                <c:pt idx="10">
                  <c:v>Allmän regional utveckling</c:v>
                </c:pt>
                <c:pt idx="11">
                  <c:v>Politisk verksamhet 
(Regional utveckling)</c:v>
                </c:pt>
                <c:pt idx="12">
                  <c:v>Serviceverksamheter</c:v>
                </c:pt>
                <c:pt idx="13">
                  <c:v>Övrigt**</c:v>
                </c:pt>
              </c:strCache>
            </c:strRef>
          </c:cat>
          <c:val>
            <c:numRef>
              <c:extLst>
                <c:ext xmlns:c15="http://schemas.microsoft.com/office/drawing/2012/chart" uri="{02D57815-91ED-43cb-92C2-25804820EDAC}">
                  <c15:fullRef>
                    <c15:sqref>'Kostnader och intäkter 1'!$H$6:$H$22</c15:sqref>
                  </c15:fullRef>
                </c:ext>
              </c:extLst>
              <c:f>('Kostnader och intäkter 1'!$H$6:$H$12,'Kostnader och intäkter 1'!$H$14:$H$18,'Kostnader och intäkter 1'!$H$20,'Kostnader och intäkter 1'!$H$22)</c:f>
              <c:numCache>
                <c:formatCode>#,##0</c:formatCode>
                <c:ptCount val="14"/>
                <c:pt idx="0">
                  <c:v>247.01237087000001</c:v>
                </c:pt>
                <c:pt idx="1">
                  <c:v>19151.863293903029</c:v>
                </c:pt>
                <c:pt idx="2">
                  <c:v>7442.4113754846985</c:v>
                </c:pt>
                <c:pt idx="3">
                  <c:v>34469.561947279995</c:v>
                </c:pt>
                <c:pt idx="4">
                  <c:v>2021.0751463846759</c:v>
                </c:pt>
                <c:pt idx="5">
                  <c:v>10344.218551915621</c:v>
                </c:pt>
                <c:pt idx="7">
                  <c:v>438.79050994997402</c:v>
                </c:pt>
                <c:pt idx="8">
                  <c:v>745.35312591000002</c:v>
                </c:pt>
                <c:pt idx="9">
                  <c:v>497.17428925000002</c:v>
                </c:pt>
                <c:pt idx="10">
                  <c:v>159.42374978000001</c:v>
                </c:pt>
                <c:pt idx="11">
                  <c:v>78.471232619999995</c:v>
                </c:pt>
                <c:pt idx="12">
                  <c:v>61499.934989965899</c:v>
                </c:pt>
                <c:pt idx="13">
                  <c:v>-2181.1433769300002</c:v>
                </c:pt>
              </c:numCache>
            </c:numRef>
          </c:val>
          <c:extLst>
            <c:ext xmlns:c16="http://schemas.microsoft.com/office/drawing/2014/chart" uri="{C3380CC4-5D6E-409C-BE32-E72D297353CC}">
              <c16:uniqueId val="{00000003-05FB-46B1-BF7E-E5702B73AE4C}"/>
            </c:ext>
          </c:extLst>
        </c:ser>
        <c:dLbls>
          <c:showLegendKey val="0"/>
          <c:showVal val="0"/>
          <c:showCatName val="0"/>
          <c:showSerName val="0"/>
          <c:showPercent val="0"/>
          <c:showBubbleSize val="0"/>
        </c:dLbls>
        <c:gapWidth val="30"/>
        <c:overlap val="100"/>
        <c:axId val="4271887"/>
        <c:axId val="4266311"/>
      </c:barChart>
      <c:catAx>
        <c:axId val="4271887"/>
        <c:scaling>
          <c:orientation val="minMax"/>
        </c:scaling>
        <c:delete val="0"/>
        <c:axPos val="l"/>
        <c:majorGridlines>
          <c:spPr>
            <a:ln w="9525" cap="flat" cmpd="sng" algn="ctr">
              <a:solidFill>
                <a:srgbClr val="808080">
                  <a:alpha val="50000"/>
                </a:srgbClr>
              </a:solidFill>
              <a:prstDash val="solid"/>
              <a:round/>
              <a:headEnd type="none" w="med" len="med"/>
              <a:tailEnd type="none" w="med" len="med"/>
            </a:ln>
            <a:effectLst/>
          </c:spPr>
        </c:majorGridlines>
        <c:numFmt formatCode="General" sourceLinked="1"/>
        <c:majorTickMark val="none"/>
        <c:minorTickMark val="none"/>
        <c:tickLblPos val="low"/>
        <c:spPr>
          <a:noFill/>
          <a:ln w="9525" cap="flat" cmpd="sng" algn="ctr">
            <a:solidFill>
              <a:srgbClr val="4F5859">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endParaRPr lang="sv-SE"/>
          </a:p>
        </c:txPr>
        <c:crossAx val="4266311"/>
        <c:crosses val="autoZero"/>
        <c:auto val="1"/>
        <c:lblAlgn val="ctr"/>
        <c:lblOffset val="100"/>
        <c:noMultiLvlLbl val="0"/>
      </c:catAx>
      <c:valAx>
        <c:axId val="4266311"/>
        <c:scaling>
          <c:orientation val="minMax"/>
          <c:max val="300000"/>
        </c:scaling>
        <c:delete val="0"/>
        <c:axPos val="b"/>
        <c:majorGridlines>
          <c:spPr>
            <a:ln w="6350" cap="flat" cmpd="sng" algn="ctr">
              <a:solidFill>
                <a:srgbClr val="808080">
                  <a:alpha val="50000"/>
                </a:srgbClr>
              </a:solidFill>
              <a:prstDash val="solid"/>
              <a:round/>
              <a:headEnd type="none" w="med" len="med"/>
              <a:tailEnd type="none" w="med" len="med"/>
            </a:ln>
            <a:effectLst/>
          </c:spPr>
        </c:majorGridlines>
        <c:numFmt formatCode="#,##0" sourceLinked="1"/>
        <c:majorTickMark val="none"/>
        <c:minorTickMark val="none"/>
        <c:tickLblPos val="nextTo"/>
        <c:spPr>
          <a:noFill/>
          <a:ln w="9525" cap="flat" cmpd="sng" algn="ctr">
            <a:solidFill>
              <a:srgbClr val="4F5859">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endParaRPr lang="sv-SE"/>
          </a:p>
        </c:txPr>
        <c:crossAx val="4271887"/>
        <c:crosses val="autoZero"/>
        <c:crossBetween val="between"/>
        <c:majorUnit val="200000"/>
      </c:valAx>
      <c:spPr>
        <a:solidFill>
          <a:srgbClr val="F7F7F7">
            <a:lumMod val="100000"/>
          </a:srgbClr>
        </a:solidFill>
        <a:ln>
          <a:noFill/>
        </a:ln>
        <a:effectLst/>
      </c:spPr>
    </c:plotArea>
    <c:legend>
      <c:legendPos val="b"/>
      <c:layout>
        <c:manualLayout>
          <c:xMode val="edge"/>
          <c:yMode val="edge"/>
          <c:x val="2.1667563566052268E-2"/>
          <c:y val="0.90680280514151135"/>
          <c:w val="0.86588807433856452"/>
          <c:h val="9.3197194858488625E-2"/>
        </c:manualLayout>
      </c:layout>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7F7F7"/>
    </a:solidFill>
    <a:ln w="9525" cap="flat" cmpd="sng" algn="ctr">
      <a:noFill/>
      <a:round/>
    </a:ln>
    <a:effectLst/>
    <a:extLst>
      <a:ext uri="{91240B29-F687-4F45-9708-019B960494DF}">
        <a14:hiddenLine xmlns:a14="http://schemas.microsoft.com/office/drawing/2010/main" w="9525" cap="flat" cmpd="sng" algn="ctr">
          <a:solidFill>
            <a:srgbClr val="000000">
              <a:lumMod val="15000"/>
              <a:lumOff val="85000"/>
            </a:srgbClr>
          </a:solidFill>
          <a:round/>
        </a14:hiddenLine>
      </a:ext>
    </a:extLst>
  </c:spPr>
  <c:txPr>
    <a:bodyPr/>
    <a:lstStyle/>
    <a:p>
      <a:pPr>
        <a:defRPr sz="900">
          <a:solidFill>
            <a:srgbClr val="000000"/>
          </a:solidFill>
          <a:latin typeface="Arial" panose="020B0604020202020204" pitchFamily="34" charset="0"/>
          <a:ea typeface="Open Sans"/>
          <a:cs typeface="Arial" panose="020B0604020202020204" pitchFamily="34" charset="0"/>
        </a:defRPr>
      </a:pPr>
      <a:endParaRPr lang="sv-S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7417777777777774"/>
          <c:y val="6.9555555555555565E-2"/>
          <c:w val="0.6379111111111111"/>
          <c:h val="0.79738888888888892"/>
        </c:manualLayout>
      </c:layout>
      <c:pieChart>
        <c:varyColors val="1"/>
        <c:ser>
          <c:idx val="0"/>
          <c:order val="0"/>
          <c:spPr>
            <a:ln w="12700" cap="flat" cmpd="sng" algn="ctr">
              <a:solidFill>
                <a:srgbClr val="F7F7F7"/>
              </a:solidFill>
              <a:prstDash val="solid"/>
              <a:round/>
              <a:headEnd type="none" w="med" len="med"/>
              <a:tailEnd type="none" w="med" len="med"/>
            </a:ln>
          </c:spPr>
          <c:dPt>
            <c:idx val="0"/>
            <c:bubble3D val="0"/>
            <c:spPr>
              <a:solidFill>
                <a:srgbClr val="005A69"/>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2-EB2B-462F-B77A-2FE5EC3BD2DE}"/>
              </c:ext>
            </c:extLst>
          </c:dPt>
          <c:dPt>
            <c:idx val="1"/>
            <c:bubble3D val="0"/>
            <c:spPr>
              <a:solidFill>
                <a:srgbClr val="E06C00"/>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3-EB2B-462F-B77A-2FE5EC3BD2DE}"/>
              </c:ext>
            </c:extLst>
          </c:dPt>
          <c:dPt>
            <c:idx val="2"/>
            <c:bubble3D val="0"/>
            <c:spPr>
              <a:solidFill>
                <a:srgbClr val="3A6E31"/>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4-EB2B-462F-B77A-2FE5EC3BD2DE}"/>
              </c:ext>
            </c:extLst>
          </c:dPt>
          <c:dPt>
            <c:idx val="3"/>
            <c:bubble3D val="0"/>
            <c:spPr>
              <a:solidFill>
                <a:srgbClr val="7D5740"/>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5-EB2B-462F-B77A-2FE5EC3BD2DE}"/>
              </c:ext>
            </c:extLst>
          </c:dPt>
          <c:dPt>
            <c:idx val="4"/>
            <c:bubble3D val="0"/>
            <c:spPr>
              <a:solidFill>
                <a:srgbClr val="7D2B40"/>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6-EB2B-462F-B77A-2FE5EC3BD2DE}"/>
              </c:ext>
            </c:extLst>
          </c:dPt>
          <c:dPt>
            <c:idx val="5"/>
            <c:bubble3D val="0"/>
            <c:spPr>
              <a:solidFill>
                <a:srgbClr val="0071A1"/>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7-EB2B-462F-B77A-2FE5EC3BD2DE}"/>
              </c:ext>
            </c:extLst>
          </c:dPt>
          <c:dPt>
            <c:idx val="6"/>
            <c:bubble3D val="0"/>
            <c:spPr>
              <a:solidFill>
                <a:srgbClr val="7A5589"/>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8-EB2B-462F-B77A-2FE5EC3BD2DE}"/>
              </c:ext>
            </c:extLst>
          </c:dPt>
          <c:dPt>
            <c:idx val="7"/>
            <c:bubble3D val="0"/>
            <c:spPr>
              <a:solidFill>
                <a:srgbClr val="4F5859"/>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9-EB2B-462F-B77A-2FE5EC3BD2DE}"/>
              </c:ext>
            </c:extLst>
          </c:dPt>
          <c:dLbls>
            <c:dLbl>
              <c:idx val="0"/>
              <c:layout>
                <c:manualLayout>
                  <c:x val="-0.14816677777777779"/>
                  <c:y val="2.1166666666666667E-2"/>
                </c:manualLayout>
              </c:layout>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Open Sans"/>
                      <a:cs typeface="Arial" panose="020B0604020202020204" pitchFamily="34" charset="0"/>
                    </a:defRPr>
                  </a:pPr>
                  <a:endParaRPr lang="sv-SE"/>
                </a:p>
              </c:txPr>
              <c:dLblPos val="bestFit"/>
              <c:showLegendKey val="0"/>
              <c:showVal val="0"/>
              <c:showCatName val="1"/>
              <c:showSerName val="0"/>
              <c:showPercent val="1"/>
              <c:showBubbleSize val="0"/>
              <c:extLst>
                <c:ext xmlns:c15="http://schemas.microsoft.com/office/drawing/2012/chart" uri="{CE6537A1-D6FC-4f65-9D91-7224C49458BB}">
                  <c15:layout>
                    <c:manualLayout>
                      <c:w val="0.22024622222222218"/>
                      <c:h val="0.22674805555555555"/>
                    </c:manualLayout>
                  </c15:layout>
                </c:ext>
                <c:ext xmlns:c16="http://schemas.microsoft.com/office/drawing/2014/chart" uri="{C3380CC4-5D6E-409C-BE32-E72D297353CC}">
                  <c16:uniqueId val="{00000002-EB2B-462F-B77A-2FE5EC3BD2DE}"/>
                </c:ext>
              </c:extLst>
            </c:dLbl>
            <c:dLbl>
              <c:idx val="1"/>
              <c:layout>
                <c:manualLayout>
                  <c:x val="0.19473333333333329"/>
                  <c:y val="6.350000000000000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B2B-462F-B77A-2FE5EC3BD2DE}"/>
                </c:ext>
              </c:extLst>
            </c:dLbl>
            <c:dLbl>
              <c:idx val="2"/>
              <c:layout>
                <c:manualLayout>
                  <c:x val="-3.8099888888888898E-2"/>
                  <c:y val="0.1164168055555554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25503022222222216"/>
                      <c:h val="6.8826944444444427E-2"/>
                    </c:manualLayout>
                  </c15:layout>
                </c:ext>
                <c:ext xmlns:c16="http://schemas.microsoft.com/office/drawing/2014/chart" uri="{C3380CC4-5D6E-409C-BE32-E72D297353CC}">
                  <c16:uniqueId val="{00000004-EB2B-462F-B77A-2FE5EC3BD2DE}"/>
                </c:ext>
              </c:extLst>
            </c:dLbl>
            <c:dLbl>
              <c:idx val="3"/>
              <c:layout>
                <c:manualLayout>
                  <c:x val="-6.773333333333334E-2"/>
                  <c:y val="3.175013888888889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34675244444444442"/>
                      <c:h val="9.8848333333333316E-2"/>
                    </c:manualLayout>
                  </c15:layout>
                </c:ext>
                <c:ext xmlns:c16="http://schemas.microsoft.com/office/drawing/2014/chart" uri="{C3380CC4-5D6E-409C-BE32-E72D297353CC}">
                  <c16:uniqueId val="{00000005-EB2B-462F-B77A-2FE5EC3BD2DE}"/>
                </c:ext>
              </c:extLst>
            </c:dLbl>
            <c:dLbl>
              <c:idx val="4"/>
              <c:layout>
                <c:manualLayout>
                  <c:x val="-0.20602222222222222"/>
                  <c:y val="-9.877777777777778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EB2B-462F-B77A-2FE5EC3BD2DE}"/>
                </c:ext>
              </c:extLst>
            </c:dLbl>
            <c:dLbl>
              <c:idx val="5"/>
              <c:layout>
                <c:manualLayout>
                  <c:x val="-6.4911111111111114E-2"/>
                  <c:y val="1.4111111111111111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4000177777777779"/>
                      <c:h val="0.22674805555555555"/>
                    </c:manualLayout>
                  </c15:layout>
                </c:ext>
                <c:ext xmlns:c16="http://schemas.microsoft.com/office/drawing/2014/chart" uri="{C3380CC4-5D6E-409C-BE32-E72D297353CC}">
                  <c16:uniqueId val="{00000007-EB2B-462F-B77A-2FE5EC3BD2DE}"/>
                </c:ext>
              </c:extLst>
            </c:dLbl>
            <c:dLbl>
              <c:idx val="6"/>
              <c:layout>
                <c:manualLayout>
                  <c:x val="-6.773333333333334E-2"/>
                  <c:y val="-6.7027777777777811E-2"/>
                </c:manualLayout>
              </c:layout>
              <c:numFmt formatCode="0.0%" sourceLinked="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endParaRPr lang="sv-SE"/>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EB2B-462F-B77A-2FE5EC3BD2DE}"/>
                </c:ext>
              </c:extLst>
            </c:dLbl>
            <c:dLbl>
              <c:idx val="7"/>
              <c:layout>
                <c:manualLayout>
                  <c:x val="0.18767777777777783"/>
                  <c:y val="0"/>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29392044444444443"/>
                      <c:h val="6.619888888888889E-2"/>
                    </c:manualLayout>
                  </c15:layout>
                </c:ext>
                <c:ext xmlns:c16="http://schemas.microsoft.com/office/drawing/2014/chart" uri="{C3380CC4-5D6E-409C-BE32-E72D297353CC}">
                  <c16:uniqueId val="{00000009-EB2B-462F-B77A-2FE5EC3BD2DE}"/>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endParaRPr lang="sv-S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'Primärvård 1'!$C$7:$C$14</c:f>
              <c:strCache>
                <c:ptCount val="8"/>
                <c:pt idx="0">
                  <c:v>Allmänläkarvård inkl. jourverksamhet</c:v>
                </c:pt>
                <c:pt idx="1">
                  <c:v>Barnhälsovård</c:v>
                </c:pt>
                <c:pt idx="2">
                  <c:v>Mödrahälsovård</c:v>
                </c:pt>
                <c:pt idx="3">
                  <c:v>Primärvårdsansluten hemsjukvård</c:v>
                </c:pt>
                <c:pt idx="4">
                  <c:v>Sjukgymnastik och Arbetsterapi</c:v>
                </c:pt>
                <c:pt idx="5">
                  <c:v>Sjuksköterskevård inkl. jourverksamhet</c:v>
                </c:pt>
                <c:pt idx="6">
                  <c:v>Sluten primärvård</c:v>
                </c:pt>
                <c:pt idx="7">
                  <c:v>Övrig primärvård</c:v>
                </c:pt>
              </c:strCache>
            </c:strRef>
          </c:cat>
          <c:val>
            <c:numRef>
              <c:f>'Primärvård 1'!$F$7:$F$14</c:f>
              <c:numCache>
                <c:formatCode>#,##0</c:formatCode>
                <c:ptCount val="8"/>
                <c:pt idx="0">
                  <c:v>31231.67500037</c:v>
                </c:pt>
                <c:pt idx="1">
                  <c:v>3030.9043490111198</c:v>
                </c:pt>
                <c:pt idx="2">
                  <c:v>2434.7697469537802</c:v>
                </c:pt>
                <c:pt idx="3">
                  <c:v>1246.4600279043825</c:v>
                </c:pt>
                <c:pt idx="4">
                  <c:v>5374.5053304993535</c:v>
                </c:pt>
                <c:pt idx="5">
                  <c:v>9244.4304653256604</c:v>
                </c:pt>
                <c:pt idx="6">
                  <c:v>284.82692493889999</c:v>
                </c:pt>
                <c:pt idx="7">
                  <c:v>4143.6180117534095</c:v>
                </c:pt>
              </c:numCache>
            </c:numRef>
          </c:val>
          <c:extLst>
            <c:ext xmlns:c16="http://schemas.microsoft.com/office/drawing/2014/chart" uri="{C3380CC4-5D6E-409C-BE32-E72D297353CC}">
              <c16:uniqueId val="{00000000-EB2B-462F-B77A-2FE5EC3BD2DE}"/>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7F7F7"/>
    </a:solidFill>
    <a:ln w="9525" cap="flat" cmpd="sng" algn="ctr">
      <a:noFill/>
      <a:round/>
    </a:ln>
    <a:effectLst/>
    <a:extLst>
      <a:ext uri="{91240B29-F687-4F45-9708-019B960494DF}">
        <a14:hiddenLine xmlns:a14="http://schemas.microsoft.com/office/drawing/2010/main" w="9525" cap="flat" cmpd="sng" algn="ctr">
          <a:solidFill>
            <a:srgbClr val="000000">
              <a:lumMod val="15000"/>
              <a:lumOff val="85000"/>
            </a:srgbClr>
          </a:solidFill>
          <a:round/>
        </a14:hiddenLine>
      </a:ext>
    </a:extLst>
  </c:spPr>
  <c:txPr>
    <a:bodyPr/>
    <a:lstStyle/>
    <a:p>
      <a:pPr>
        <a:defRPr sz="900">
          <a:solidFill>
            <a:srgbClr val="000000"/>
          </a:solidFill>
          <a:latin typeface="Arial" panose="020B0604020202020204" pitchFamily="34" charset="0"/>
          <a:ea typeface="Open Sans"/>
          <a:cs typeface="Arial" panose="020B0604020202020204" pitchFamily="34" charset="0"/>
        </a:defRPr>
      </a:pPr>
      <a:endParaRPr lang="sv-S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'Primärvård 3'!$D$27</c:f>
              <c:strCache>
                <c:ptCount val="1"/>
                <c:pt idx="0">
                  <c:v>2021</c:v>
                </c:pt>
              </c:strCache>
            </c:strRef>
          </c:tx>
          <c:spPr>
            <a:pattFill prst="dkUpDiag">
              <a:fgClr>
                <a:srgbClr val="E06C00"/>
              </a:fgClr>
              <a:bgClr>
                <a:srgbClr val="FFFFFF"/>
              </a:bgClr>
            </a:pattFill>
            <a:ln>
              <a:noFill/>
            </a:ln>
            <a:effectLst/>
          </c:spPr>
          <c:invertIfNegative val="0"/>
          <c:dLbls>
            <c:delete val="1"/>
          </c:dLbls>
          <c:cat>
            <c:strRef>
              <c:f>'Primärvård 3'!$C$28:$C$49</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'Primärvård 3'!$D$28:$D$49</c:f>
              <c:numCache>
                <c:formatCode>#,##0</c:formatCode>
                <c:ptCount val="22"/>
                <c:pt idx="0">
                  <c:v>5203.4272147483025</c:v>
                </c:pt>
                <c:pt idx="1">
                  <c:v>4080.7440522902293</c:v>
                </c:pt>
                <c:pt idx="2">
                  <c:v>5052.9984990109378</c:v>
                </c:pt>
                <c:pt idx="3">
                  <c:v>4973.3449150954639</c:v>
                </c:pt>
                <c:pt idx="4">
                  <c:v>4388.0655152425734</c:v>
                </c:pt>
                <c:pt idx="5">
                  <c:v>4047.408281695682</c:v>
                </c:pt>
                <c:pt idx="6">
                  <c:v>5421.2602407201375</c:v>
                </c:pt>
                <c:pt idx="7">
                  <c:v>4901.5589908362153</c:v>
                </c:pt>
                <c:pt idx="8">
                  <c:v>4901.3130989008223</c:v>
                </c:pt>
                <c:pt idx="9">
                  <c:v>4177.0504661568348</c:v>
                </c:pt>
                <c:pt idx="10">
                  <c:v>5021.7441930091136</c:v>
                </c:pt>
                <c:pt idx="11">
                  <c:v>6097.3408166505142</c:v>
                </c:pt>
                <c:pt idx="12">
                  <c:v>4952.5544040482264</c:v>
                </c:pt>
                <c:pt idx="13">
                  <c:v>4859.9702730188528</c:v>
                </c:pt>
                <c:pt idx="14">
                  <c:v>5151.1469098495518</c:v>
                </c:pt>
                <c:pt idx="15">
                  <c:v>4965.5497647258717</c:v>
                </c:pt>
                <c:pt idx="16">
                  <c:v>5626.0794323185073</c:v>
                </c:pt>
                <c:pt idx="17">
                  <c:v>4238.4507336410134</c:v>
                </c:pt>
                <c:pt idx="18">
                  <c:v>5369.0157056961543</c:v>
                </c:pt>
                <c:pt idx="19">
                  <c:v>4698.3752362845689</c:v>
                </c:pt>
                <c:pt idx="20">
                  <c:v>5058.2114837019863</c:v>
                </c:pt>
                <c:pt idx="21">
                  <c:v>5049.1974500946326</c:v>
                </c:pt>
              </c:numCache>
            </c:numRef>
          </c:val>
          <c:extLst>
            <c:ext xmlns:c16="http://schemas.microsoft.com/office/drawing/2014/chart" uri="{C3380CC4-5D6E-409C-BE32-E72D297353CC}">
              <c16:uniqueId val="{00000000-5B00-49EC-A6F5-EF2F45B2A41A}"/>
            </c:ext>
          </c:extLst>
        </c:ser>
        <c:ser>
          <c:idx val="1"/>
          <c:order val="1"/>
          <c:tx>
            <c:strRef>
              <c:f>'Primärvård 3'!$E$27</c:f>
              <c:strCache>
                <c:ptCount val="1"/>
                <c:pt idx="0">
                  <c:v>2022</c:v>
                </c:pt>
              </c:strCache>
            </c:strRef>
          </c:tx>
          <c:spPr>
            <a:solidFill>
              <a:srgbClr val="E06C00"/>
            </a:solidFill>
            <a:ln>
              <a:noFill/>
            </a:ln>
            <a:effectLst/>
          </c:spPr>
          <c:invertIfNegative val="0"/>
          <c:dLbls>
            <c:delete val="1"/>
          </c:dLbls>
          <c:cat>
            <c:strRef>
              <c:f>'Primärvård 3'!$C$28:$C$49</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'Primärvård 3'!$E$28:$E$49</c:f>
              <c:numCache>
                <c:formatCode>#,##0</c:formatCode>
                <c:ptCount val="22"/>
                <c:pt idx="0">
                  <c:v>5285.5972495386322</c:v>
                </c:pt>
                <c:pt idx="1">
                  <c:v>5101.3022796132591</c:v>
                </c:pt>
                <c:pt idx="2">
                  <c:v>5443.4404394413123</c:v>
                </c:pt>
                <c:pt idx="3">
                  <c:v>4920.4088897930123</c:v>
                </c:pt>
                <c:pt idx="4">
                  <c:v>4955.1221441672333</c:v>
                </c:pt>
                <c:pt idx="5">
                  <c:v>4737.3186189345925</c:v>
                </c:pt>
                <c:pt idx="6">
                  <c:v>5756.708422314714</c:v>
                </c:pt>
                <c:pt idx="7">
                  <c:v>5754.1725924836119</c:v>
                </c:pt>
                <c:pt idx="8">
                  <c:v>4884.5131470144897</c:v>
                </c:pt>
                <c:pt idx="9">
                  <c:v>4730.9572438660161</c:v>
                </c:pt>
                <c:pt idx="10">
                  <c:v>5100.8083901635046</c:v>
                </c:pt>
                <c:pt idx="11">
                  <c:v>6851.8232104516183</c:v>
                </c:pt>
                <c:pt idx="12">
                  <c:v>5249.3987049467723</c:v>
                </c:pt>
                <c:pt idx="13">
                  <c:v>5180.5557360643588</c:v>
                </c:pt>
                <c:pt idx="14">
                  <c:v>5379.1594974226355</c:v>
                </c:pt>
                <c:pt idx="15">
                  <c:v>5067.4621067600847</c:v>
                </c:pt>
                <c:pt idx="16">
                  <c:v>5846.854183632985</c:v>
                </c:pt>
                <c:pt idx="17">
                  <c:v>4612.2541261587157</c:v>
                </c:pt>
                <c:pt idx="18">
                  <c:v>5547.599306550087</c:v>
                </c:pt>
                <c:pt idx="19">
                  <c:v>4683.3999891420408</c:v>
                </c:pt>
                <c:pt idx="20">
                  <c:v>5429.8751489904771</c:v>
                </c:pt>
                <c:pt idx="21">
                  <c:v>5416.6123201508017</c:v>
                </c:pt>
              </c:numCache>
            </c:numRef>
          </c:val>
          <c:extLst>
            <c:ext xmlns:c16="http://schemas.microsoft.com/office/drawing/2014/chart" uri="{C3380CC4-5D6E-409C-BE32-E72D297353CC}">
              <c16:uniqueId val="{00000001-5B00-49EC-A6F5-EF2F45B2A41A}"/>
            </c:ext>
          </c:extLst>
        </c:ser>
        <c:dLbls>
          <c:dLblPos val="outEnd"/>
          <c:showLegendKey val="0"/>
          <c:showVal val="1"/>
          <c:showCatName val="0"/>
          <c:showSerName val="0"/>
          <c:showPercent val="0"/>
          <c:showBubbleSize val="0"/>
        </c:dLbls>
        <c:gapWidth val="50"/>
        <c:overlap val="15"/>
        <c:axId val="1074344543"/>
        <c:axId val="1074342047"/>
      </c:barChart>
      <c:lineChart>
        <c:grouping val="standard"/>
        <c:varyColors val="0"/>
        <c:ser>
          <c:idx val="2"/>
          <c:order val="2"/>
          <c:tx>
            <c:strRef>
              <c:f>'Primärvård 3'!$I$27</c:f>
              <c:strCache>
                <c:ptCount val="1"/>
                <c:pt idx="0">
                  <c:v>Riket 2022</c:v>
                </c:pt>
              </c:strCache>
            </c:strRef>
          </c:tx>
          <c:spPr>
            <a:ln w="28575" cap="rnd">
              <a:solidFill>
                <a:srgbClr val="000000"/>
              </a:solidFill>
              <a:round/>
            </a:ln>
            <a:effectLst/>
          </c:spPr>
          <c:marker>
            <c:symbol val="none"/>
          </c:marker>
          <c:dLbls>
            <c:dLbl>
              <c:idx val="9"/>
              <c:layout>
                <c:manualLayout>
                  <c:x val="-0.12126736111111111"/>
                  <c:y val="-0.10936111111111112"/>
                </c:manualLayout>
              </c:layout>
              <c:spPr>
                <a:solidFill>
                  <a:srgbClr val="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3F-2530-4090-9414-5AE8E94E9D7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'Primärvård 3'!$C$28:$C$49</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'Primärvård 3'!$I$28:$I$49</c:f>
              <c:numCache>
                <c:formatCode>#,##0</c:formatCode>
                <c:ptCount val="22"/>
                <c:pt idx="0">
                  <c:v>5416.6123201508017</c:v>
                </c:pt>
                <c:pt idx="1">
                  <c:v>5416.6123201508017</c:v>
                </c:pt>
                <c:pt idx="2">
                  <c:v>5416.6123201508017</c:v>
                </c:pt>
                <c:pt idx="3">
                  <c:v>5416.6123201508017</c:v>
                </c:pt>
                <c:pt idx="4">
                  <c:v>5416.6123201508017</c:v>
                </c:pt>
                <c:pt idx="5">
                  <c:v>5416.6123201508017</c:v>
                </c:pt>
                <c:pt idx="6">
                  <c:v>5416.6123201508017</c:v>
                </c:pt>
                <c:pt idx="7">
                  <c:v>5416.6123201508017</c:v>
                </c:pt>
                <c:pt idx="8">
                  <c:v>5416.6123201508017</c:v>
                </c:pt>
                <c:pt idx="9">
                  <c:v>5416.6123201508017</c:v>
                </c:pt>
                <c:pt idx="10">
                  <c:v>5416.6123201508017</c:v>
                </c:pt>
                <c:pt idx="11">
                  <c:v>5416.6123201508017</c:v>
                </c:pt>
                <c:pt idx="12">
                  <c:v>5416.6123201508017</c:v>
                </c:pt>
                <c:pt idx="13">
                  <c:v>5416.6123201508017</c:v>
                </c:pt>
                <c:pt idx="14">
                  <c:v>5416.6123201508017</c:v>
                </c:pt>
                <c:pt idx="15">
                  <c:v>5416.6123201508017</c:v>
                </c:pt>
                <c:pt idx="16">
                  <c:v>5416.6123201508017</c:v>
                </c:pt>
                <c:pt idx="17">
                  <c:v>5416.6123201508017</c:v>
                </c:pt>
                <c:pt idx="18">
                  <c:v>5416.6123201508017</c:v>
                </c:pt>
                <c:pt idx="19">
                  <c:v>5416.6123201508017</c:v>
                </c:pt>
                <c:pt idx="20">
                  <c:v>5416.6123201508017</c:v>
                </c:pt>
                <c:pt idx="21">
                  <c:v>5416.6123201508017</c:v>
                </c:pt>
              </c:numCache>
            </c:numRef>
          </c:val>
          <c:smooth val="0"/>
          <c:extLst>
            <c:ext xmlns:c16="http://schemas.microsoft.com/office/drawing/2014/chart" uri="{C3380CC4-5D6E-409C-BE32-E72D297353CC}">
              <c16:uniqueId val="{00000002-5B00-49EC-A6F5-EF2F45B2A41A}"/>
            </c:ext>
          </c:extLst>
        </c:ser>
        <c:dLbls>
          <c:showLegendKey val="0"/>
          <c:showVal val="0"/>
          <c:showCatName val="0"/>
          <c:showSerName val="0"/>
          <c:showPercent val="0"/>
          <c:showBubbleSize val="0"/>
        </c:dLbls>
        <c:marker val="1"/>
        <c:smooth val="0"/>
        <c:axId val="1074344543"/>
        <c:axId val="1074342047"/>
      </c:lineChart>
      <c:catAx>
        <c:axId val="1074344543"/>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2047"/>
        <c:crosses val="autoZero"/>
        <c:auto val="1"/>
        <c:lblAlgn val="ctr"/>
        <c:lblOffset val="100"/>
        <c:noMultiLvlLbl val="0"/>
      </c:catAx>
      <c:valAx>
        <c:axId val="1074342047"/>
        <c:scaling>
          <c:orientation val="minMax"/>
        </c:scaling>
        <c:delete val="0"/>
        <c:axPos val="l"/>
        <c:majorGridlines>
          <c:spPr>
            <a:ln w="1651" cap="flat" cmpd="sng" algn="ctr">
              <a:solidFill>
                <a:srgbClr val="C5C5C4"/>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Nettokostnad per invånare</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title>
        <c:numFmt formatCode="#,##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4543"/>
        <c:crosses val="autoZero"/>
        <c:crossBetween val="between"/>
      </c:valAx>
      <c:spPr>
        <a:noFill/>
        <a:ln w="25400">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rgbClr val="F7F7F7"/>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1"/>
          <c:order val="0"/>
          <c:tx>
            <c:strRef>
              <c:f>Vårdcentraler!$C$29</c:f>
              <c:strCache>
                <c:ptCount val="1"/>
                <c:pt idx="0">
                  <c:v>Andel privata vårdcentraler</c:v>
                </c:pt>
              </c:strCache>
            </c:strRef>
          </c:tx>
          <c:spPr>
            <a:ln w="19050" cap="rnd" cmpd="sng" algn="ctr">
              <a:solidFill>
                <a:srgbClr val="E06C00"/>
              </a:solidFill>
              <a:prstDash val="solid"/>
              <a:round/>
              <a:headEnd type="none" w="med" len="med"/>
              <a:tailEnd type="none" w="med" len="med"/>
            </a:ln>
            <a:effectLst/>
          </c:spPr>
          <c:marker>
            <c:symbol val="none"/>
          </c:marker>
          <c:cat>
            <c:strRef>
              <c:f>Vårdcentraler!$D$25:$T$25</c:f>
              <c:strCach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strCache>
            </c:strRef>
          </c:cat>
          <c:val>
            <c:numRef>
              <c:f>Vårdcentraler!$D$29:$T$29</c:f>
              <c:numCache>
                <c:formatCode>0%</c:formatCode>
                <c:ptCount val="17"/>
                <c:pt idx="0">
                  <c:v>0.26341463414634148</c:v>
                </c:pt>
                <c:pt idx="1">
                  <c:v>0.26149131767109296</c:v>
                </c:pt>
                <c:pt idx="2">
                  <c:v>0.29506641366223907</c:v>
                </c:pt>
                <c:pt idx="3">
                  <c:v>0.33607305936073062</c:v>
                </c:pt>
                <c:pt idx="4">
                  <c:v>0.40270727580372251</c:v>
                </c:pt>
                <c:pt idx="5">
                  <c:v>0.41520467836257308</c:v>
                </c:pt>
                <c:pt idx="6">
                  <c:v>0.40846286701208984</c:v>
                </c:pt>
                <c:pt idx="7">
                  <c:v>0.41435986159169552</c:v>
                </c:pt>
                <c:pt idx="8">
                  <c:v>0.41313742437337941</c:v>
                </c:pt>
                <c:pt idx="9">
                  <c:v>0.4191304347826087</c:v>
                </c:pt>
                <c:pt idx="10">
                  <c:v>0.42482517482517484</c:v>
                </c:pt>
                <c:pt idx="11">
                  <c:v>0.42969432314410483</c:v>
                </c:pt>
                <c:pt idx="12">
                  <c:v>0.43143666884674081</c:v>
                </c:pt>
                <c:pt idx="13">
                  <c:v>0.43508771929824563</c:v>
                </c:pt>
                <c:pt idx="14">
                  <c:v>0.44017094017094016</c:v>
                </c:pt>
                <c:pt idx="15">
                  <c:v>0.44991511035653653</c:v>
                </c:pt>
                <c:pt idx="16">
                  <c:v>0.46147473073736539</c:v>
                </c:pt>
              </c:numCache>
            </c:numRef>
          </c:val>
          <c:smooth val="0"/>
          <c:extLst>
            <c:ext xmlns:c16="http://schemas.microsoft.com/office/drawing/2014/chart" uri="{C3380CC4-5D6E-409C-BE32-E72D297353CC}">
              <c16:uniqueId val="{00000001-1667-4184-9D2E-8FE430852117}"/>
            </c:ext>
          </c:extLst>
        </c:ser>
        <c:dLbls>
          <c:showLegendKey val="0"/>
          <c:showVal val="0"/>
          <c:showCatName val="0"/>
          <c:showSerName val="0"/>
          <c:showPercent val="0"/>
          <c:showBubbleSize val="0"/>
        </c:dLbls>
        <c:smooth val="0"/>
        <c:axId val="1074344543"/>
        <c:axId val="1074342047"/>
      </c:lineChart>
      <c:catAx>
        <c:axId val="1074344543"/>
        <c:scaling>
          <c:orientation val="minMax"/>
        </c:scaling>
        <c:delete val="0"/>
        <c:axPos val="b"/>
        <c:numFmt formatCode="General" sourceLinked="1"/>
        <c:majorTickMark val="out"/>
        <c:minorTickMark val="none"/>
        <c:tickLblPos val="nextTo"/>
        <c:spPr>
          <a:noFill/>
          <a:ln w="6350" cap="flat" cmpd="sng" algn="ctr">
            <a:solidFill>
              <a:srgbClr val="80808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2047"/>
        <c:crosses val="autoZero"/>
        <c:auto val="1"/>
        <c:lblAlgn val="ctr"/>
        <c:lblOffset val="100"/>
        <c:noMultiLvlLbl val="0"/>
      </c:catAx>
      <c:valAx>
        <c:axId val="1074342047"/>
        <c:scaling>
          <c:orientation val="minMax"/>
        </c:scaling>
        <c:delete val="0"/>
        <c:axPos val="l"/>
        <c:majorGridlines>
          <c:spPr>
            <a:ln w="1651" cap="flat" cmpd="sng" algn="ctr">
              <a:solidFill>
                <a:srgbClr val="C5C5C4"/>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Andel privata vårdcentraler</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title>
        <c:numFmt formatCode="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4543"/>
        <c:crosses val="autoZero"/>
        <c:crossBetween val="between"/>
      </c:valAx>
      <c:spPr>
        <a:noFill/>
        <a:ln>
          <a:noFill/>
        </a:ln>
        <a:effectLst/>
      </c:spPr>
    </c:plotArea>
    <c:plotVisOnly val="1"/>
    <c:dispBlanksAs val="gap"/>
    <c:showDLblsOverMax val="0"/>
    <c:extLst/>
  </c:chart>
  <c:spPr>
    <a:solidFill>
      <a:srgbClr val="F7F7F7"/>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Vårdcentraler!$C$26</c:f>
              <c:strCache>
                <c:ptCount val="1"/>
                <c:pt idx="0">
                  <c:v>Offentlig regi</c:v>
                </c:pt>
              </c:strCache>
            </c:strRef>
          </c:tx>
          <c:spPr>
            <a:solidFill>
              <a:srgbClr val="005A69"/>
            </a:solidFill>
            <a:ln w="12700">
              <a:solidFill>
                <a:srgbClr val="F7F7F7"/>
              </a:solidFill>
            </a:ln>
            <a:effectLst/>
          </c:spPr>
          <c:invertIfNegative val="0"/>
          <c:dLbls>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sv-S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Vårdcentraler!$S$25:$T$25</c:f>
              <c:numCache>
                <c:formatCode>General</c:formatCode>
                <c:ptCount val="2"/>
                <c:pt idx="0">
                  <c:v>2021</c:v>
                </c:pt>
                <c:pt idx="1">
                  <c:v>2022</c:v>
                </c:pt>
              </c:numCache>
            </c:numRef>
          </c:cat>
          <c:val>
            <c:numRef>
              <c:f>Vårdcentraler!$S$26:$T$26</c:f>
              <c:numCache>
                <c:formatCode>#,##0</c:formatCode>
                <c:ptCount val="2"/>
                <c:pt idx="0">
                  <c:v>648</c:v>
                </c:pt>
                <c:pt idx="1">
                  <c:v>650</c:v>
                </c:pt>
              </c:numCache>
            </c:numRef>
          </c:val>
          <c:extLst>
            <c:ext xmlns:c16="http://schemas.microsoft.com/office/drawing/2014/chart" uri="{C3380CC4-5D6E-409C-BE32-E72D297353CC}">
              <c16:uniqueId val="{00000000-CB6C-448A-BF99-06364C927415}"/>
            </c:ext>
          </c:extLst>
        </c:ser>
        <c:ser>
          <c:idx val="1"/>
          <c:order val="1"/>
          <c:tx>
            <c:strRef>
              <c:f>Vårdcentraler!$C$27</c:f>
              <c:strCache>
                <c:ptCount val="1"/>
                <c:pt idx="0">
                  <c:v>Privat regi</c:v>
                </c:pt>
              </c:strCache>
            </c:strRef>
          </c:tx>
          <c:spPr>
            <a:solidFill>
              <a:srgbClr val="E06C00"/>
            </a:solidFill>
            <a:ln w="12700">
              <a:solidFill>
                <a:srgbClr val="F7F7F7"/>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Vårdcentraler!$S$25:$T$25</c:f>
              <c:numCache>
                <c:formatCode>General</c:formatCode>
                <c:ptCount val="2"/>
                <c:pt idx="0">
                  <c:v>2021</c:v>
                </c:pt>
                <c:pt idx="1">
                  <c:v>2022</c:v>
                </c:pt>
              </c:numCache>
            </c:numRef>
          </c:cat>
          <c:val>
            <c:numRef>
              <c:f>Vårdcentraler!$S$27:$T$27</c:f>
              <c:numCache>
                <c:formatCode>#,##0</c:formatCode>
                <c:ptCount val="2"/>
                <c:pt idx="0">
                  <c:v>530</c:v>
                </c:pt>
                <c:pt idx="1">
                  <c:v>557</c:v>
                </c:pt>
              </c:numCache>
            </c:numRef>
          </c:val>
          <c:extLst>
            <c:ext xmlns:c16="http://schemas.microsoft.com/office/drawing/2014/chart" uri="{C3380CC4-5D6E-409C-BE32-E72D297353CC}">
              <c16:uniqueId val="{00000001-CB6C-448A-BF99-06364C927415}"/>
            </c:ext>
          </c:extLst>
        </c:ser>
        <c:dLbls>
          <c:showLegendKey val="0"/>
          <c:showVal val="1"/>
          <c:showCatName val="0"/>
          <c:showSerName val="0"/>
          <c:showPercent val="0"/>
          <c:showBubbleSize val="0"/>
        </c:dLbls>
        <c:gapWidth val="52"/>
        <c:overlap val="100"/>
        <c:axId val="1074344543"/>
        <c:axId val="1074342047"/>
      </c:barChart>
      <c:catAx>
        <c:axId val="1074344543"/>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2047"/>
        <c:crosses val="autoZero"/>
        <c:auto val="1"/>
        <c:lblAlgn val="ctr"/>
        <c:lblOffset val="100"/>
        <c:noMultiLvlLbl val="0"/>
      </c:catAx>
      <c:valAx>
        <c:axId val="107434204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Antal vårdcentraler</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title>
        <c:numFmt formatCode="#,##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45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rgbClr val="F7F7F7"/>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'Somatik 3'!$D$25</c:f>
              <c:strCache>
                <c:ptCount val="1"/>
                <c:pt idx="0">
                  <c:v>2021</c:v>
                </c:pt>
              </c:strCache>
            </c:strRef>
          </c:tx>
          <c:spPr>
            <a:pattFill prst="dkUpDiag">
              <a:fgClr>
                <a:srgbClr val="005A69"/>
              </a:fgClr>
              <a:bgClr>
                <a:srgbClr val="FFFFFF"/>
              </a:bgClr>
            </a:pattFill>
            <a:ln>
              <a:noFill/>
            </a:ln>
            <a:effectLst/>
          </c:spPr>
          <c:invertIfNegative val="0"/>
          <c:dLbls>
            <c:delete val="1"/>
          </c:dLbls>
          <c:cat>
            <c:strRef>
              <c:f>'Somatik 3'!$C$26:$C$47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'Somatik 3'!$D$26:$D$47</c:f>
              <c:numCache>
                <c:formatCode>#,##0</c:formatCode>
                <c:ptCount val="22"/>
                <c:pt idx="0">
                  <c:v>17246.212329807931</c:v>
                </c:pt>
                <c:pt idx="1">
                  <c:v>17796.296952605651</c:v>
                </c:pt>
                <c:pt idx="2">
                  <c:v>18946.259290061993</c:v>
                </c:pt>
                <c:pt idx="3">
                  <c:v>18277.46836305418</c:v>
                </c:pt>
                <c:pt idx="4">
                  <c:v>17123.739148837809</c:v>
                </c:pt>
                <c:pt idx="5">
                  <c:v>17940.395396872234</c:v>
                </c:pt>
                <c:pt idx="6">
                  <c:v>17784.970162840094</c:v>
                </c:pt>
                <c:pt idx="7">
                  <c:v>21835.707611350634</c:v>
                </c:pt>
                <c:pt idx="8">
                  <c:v>20303.642323688004</c:v>
                </c:pt>
                <c:pt idx="9">
                  <c:v>18293.313367916289</c:v>
                </c:pt>
                <c:pt idx="10">
                  <c:v>15682.445588682207</c:v>
                </c:pt>
                <c:pt idx="11">
                  <c:v>13915.164491801343</c:v>
                </c:pt>
                <c:pt idx="12">
                  <c:v>18067.742291208207</c:v>
                </c:pt>
                <c:pt idx="13">
                  <c:v>17493.937260424002</c:v>
                </c:pt>
                <c:pt idx="14">
                  <c:v>17407.076822706629</c:v>
                </c:pt>
                <c:pt idx="15">
                  <c:v>17667.231879384301</c:v>
                </c:pt>
                <c:pt idx="16">
                  <c:v>19015.383973839947</c:v>
                </c:pt>
                <c:pt idx="17">
                  <c:v>21134.921967460166</c:v>
                </c:pt>
                <c:pt idx="18">
                  <c:v>17659.442349341934</c:v>
                </c:pt>
                <c:pt idx="19">
                  <c:v>16979.709574851673</c:v>
                </c:pt>
                <c:pt idx="20">
                  <c:v>18138.273800226678</c:v>
                </c:pt>
                <c:pt idx="21">
                  <c:v>17195.700064010631</c:v>
                </c:pt>
              </c:numCache>
            </c:numRef>
          </c:val>
          <c:extLst>
            <c:ext xmlns:c16="http://schemas.microsoft.com/office/drawing/2014/chart" uri="{C3380CC4-5D6E-409C-BE32-E72D297353CC}">
              <c16:uniqueId val="{00000000-5B00-49EC-A6F5-EF2F45B2A41A}"/>
            </c:ext>
          </c:extLst>
        </c:ser>
        <c:ser>
          <c:idx val="1"/>
          <c:order val="1"/>
          <c:tx>
            <c:strRef>
              <c:f>'Somatik 3'!$E$25</c:f>
              <c:strCache>
                <c:ptCount val="1"/>
                <c:pt idx="0">
                  <c:v>2022</c:v>
                </c:pt>
              </c:strCache>
            </c:strRef>
          </c:tx>
          <c:spPr>
            <a:solidFill>
              <a:srgbClr val="E06C00"/>
            </a:solidFill>
            <a:ln>
              <a:noFill/>
            </a:ln>
            <a:effectLst/>
          </c:spPr>
          <c:invertIfNegative val="0"/>
          <c:dLbls>
            <c:delete val="1"/>
          </c:dLbls>
          <c:cat>
            <c:strRef>
              <c:f>'Somatik 3'!$C$26:$C$47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'Somatik 3'!$E$26:$E$47</c:f>
              <c:numCache>
                <c:formatCode>#,##0</c:formatCode>
                <c:ptCount val="22"/>
                <c:pt idx="0">
                  <c:v>18017.833409220471</c:v>
                </c:pt>
                <c:pt idx="1">
                  <c:v>17545.085629002551</c:v>
                </c:pt>
                <c:pt idx="2">
                  <c:v>20184.025964582936</c:v>
                </c:pt>
                <c:pt idx="3">
                  <c:v>19147.637695163507</c:v>
                </c:pt>
                <c:pt idx="4">
                  <c:v>17504.124753124383</c:v>
                </c:pt>
                <c:pt idx="5">
                  <c:v>18254.337240316148</c:v>
                </c:pt>
                <c:pt idx="6">
                  <c:v>18695.173004024851</c:v>
                </c:pt>
                <c:pt idx="7">
                  <c:v>25223.546335801744</c:v>
                </c:pt>
                <c:pt idx="8">
                  <c:v>20733.304081486705</c:v>
                </c:pt>
                <c:pt idx="9">
                  <c:v>18126.241106493278</c:v>
                </c:pt>
                <c:pt idx="10">
                  <c:v>16884.165623226032</c:v>
                </c:pt>
                <c:pt idx="11">
                  <c:v>14795.389206302994</c:v>
                </c:pt>
                <c:pt idx="12">
                  <c:v>18841.907792359212</c:v>
                </c:pt>
                <c:pt idx="13">
                  <c:v>19173.609035259866</c:v>
                </c:pt>
                <c:pt idx="14">
                  <c:v>18064.713782404091</c:v>
                </c:pt>
                <c:pt idx="15">
                  <c:v>18743.713364087267</c:v>
                </c:pt>
                <c:pt idx="16">
                  <c:v>20237.772070134408</c:v>
                </c:pt>
                <c:pt idx="17">
                  <c:v>21671.839352146835</c:v>
                </c:pt>
                <c:pt idx="18">
                  <c:v>19062.335117208109</c:v>
                </c:pt>
                <c:pt idx="19">
                  <c:v>18910.946633127634</c:v>
                </c:pt>
                <c:pt idx="20">
                  <c:v>19066.767799596269</c:v>
                </c:pt>
                <c:pt idx="21">
                  <c:v>17920.952805869038</c:v>
                </c:pt>
              </c:numCache>
            </c:numRef>
          </c:val>
          <c:extLst>
            <c:ext xmlns:c16="http://schemas.microsoft.com/office/drawing/2014/chart" uri="{C3380CC4-5D6E-409C-BE32-E72D297353CC}">
              <c16:uniqueId val="{00000001-5B00-49EC-A6F5-EF2F45B2A41A}"/>
            </c:ext>
          </c:extLst>
        </c:ser>
        <c:dLbls>
          <c:dLblPos val="outEnd"/>
          <c:showLegendKey val="0"/>
          <c:showVal val="1"/>
          <c:showCatName val="0"/>
          <c:showSerName val="0"/>
          <c:showPercent val="0"/>
          <c:showBubbleSize val="0"/>
        </c:dLbls>
        <c:gapWidth val="70"/>
        <c:axId val="1074344543"/>
        <c:axId val="1074342047"/>
      </c:barChart>
      <c:lineChart>
        <c:grouping val="standard"/>
        <c:varyColors val="0"/>
        <c:ser>
          <c:idx val="2"/>
          <c:order val="2"/>
          <c:tx>
            <c:strRef>
              <c:f>'Somatik 3'!$F$25</c:f>
              <c:strCache>
                <c:ptCount val="1"/>
                <c:pt idx="0">
                  <c:v>Riket 2022</c:v>
                </c:pt>
              </c:strCache>
            </c:strRef>
          </c:tx>
          <c:spPr>
            <a:ln w="28575" cap="rnd">
              <a:solidFill>
                <a:srgbClr val="000000"/>
              </a:solidFill>
              <a:round/>
            </a:ln>
            <a:effectLst/>
          </c:spPr>
          <c:marker>
            <c:symbol val="none"/>
          </c:marker>
          <c:cat>
            <c:strRef>
              <c:f>'Somatik 3'!$C$26:$C$47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'Somatik 3'!$F$26:$F$47</c:f>
              <c:numCache>
                <c:formatCode>#,##0</c:formatCode>
                <c:ptCount val="22"/>
                <c:pt idx="0">
                  <c:v>17920.952805869038</c:v>
                </c:pt>
                <c:pt idx="1">
                  <c:v>17920.952805869038</c:v>
                </c:pt>
                <c:pt idx="2">
                  <c:v>17920.952805869038</c:v>
                </c:pt>
                <c:pt idx="3">
                  <c:v>17920.952805869038</c:v>
                </c:pt>
                <c:pt idx="4">
                  <c:v>17920.952805869038</c:v>
                </c:pt>
                <c:pt idx="5">
                  <c:v>17920.952805869038</c:v>
                </c:pt>
                <c:pt idx="6">
                  <c:v>17920.952805869038</c:v>
                </c:pt>
                <c:pt idx="7">
                  <c:v>17920.952805869038</c:v>
                </c:pt>
                <c:pt idx="8">
                  <c:v>17920.952805869038</c:v>
                </c:pt>
                <c:pt idx="9">
                  <c:v>17920.952805869038</c:v>
                </c:pt>
                <c:pt idx="10">
                  <c:v>17920.952805869038</c:v>
                </c:pt>
                <c:pt idx="11">
                  <c:v>17920.952805869038</c:v>
                </c:pt>
                <c:pt idx="12">
                  <c:v>17920.952805869038</c:v>
                </c:pt>
                <c:pt idx="13">
                  <c:v>17920.952805869038</c:v>
                </c:pt>
                <c:pt idx="14">
                  <c:v>17920.952805869038</c:v>
                </c:pt>
                <c:pt idx="15">
                  <c:v>17920.952805869038</c:v>
                </c:pt>
                <c:pt idx="16">
                  <c:v>17920.952805869038</c:v>
                </c:pt>
                <c:pt idx="17">
                  <c:v>17920.952805869038</c:v>
                </c:pt>
                <c:pt idx="18">
                  <c:v>17920.952805869038</c:v>
                </c:pt>
                <c:pt idx="19">
                  <c:v>17920.952805869038</c:v>
                </c:pt>
                <c:pt idx="20">
                  <c:v>17920.952805869038</c:v>
                </c:pt>
                <c:pt idx="21">
                  <c:v>17920.952805869038</c:v>
                </c:pt>
              </c:numCache>
            </c:numRef>
          </c:val>
          <c:smooth val="0"/>
          <c:extLst>
            <c:ext xmlns:c16="http://schemas.microsoft.com/office/drawing/2014/chart" uri="{C3380CC4-5D6E-409C-BE32-E72D297353CC}">
              <c16:uniqueId val="{00000002-5B00-49EC-A6F5-EF2F45B2A41A}"/>
            </c:ext>
          </c:extLst>
        </c:ser>
        <c:dLbls>
          <c:showLegendKey val="0"/>
          <c:showVal val="0"/>
          <c:showCatName val="0"/>
          <c:showSerName val="0"/>
          <c:showPercent val="0"/>
          <c:showBubbleSize val="0"/>
        </c:dLbls>
        <c:marker val="1"/>
        <c:smooth val="0"/>
        <c:axId val="1074344543"/>
        <c:axId val="1074342047"/>
      </c:lineChart>
      <c:catAx>
        <c:axId val="1074344543"/>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2047"/>
        <c:crosses val="autoZero"/>
        <c:auto val="1"/>
        <c:lblAlgn val="ctr"/>
        <c:lblOffset val="100"/>
        <c:noMultiLvlLbl val="0"/>
      </c:catAx>
      <c:valAx>
        <c:axId val="1074342047"/>
        <c:scaling>
          <c:orientation val="minMax"/>
        </c:scaling>
        <c:delete val="0"/>
        <c:axPos val="l"/>
        <c:majorGridlines>
          <c:spPr>
            <a:ln w="1651" cap="flat" cmpd="sng" algn="ctr">
              <a:solidFill>
                <a:srgbClr val="C5C5C4"/>
              </a:solidFill>
              <a:round/>
            </a:ln>
            <a:effectLst/>
          </c:spPr>
        </c:majorGridlines>
        <c:numFmt formatCode="#,##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45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rgbClr val="F7F7F7"/>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'Psykiatri 3'!$D$26</c:f>
              <c:strCache>
                <c:ptCount val="1"/>
                <c:pt idx="0">
                  <c:v>2021</c:v>
                </c:pt>
              </c:strCache>
            </c:strRef>
          </c:tx>
          <c:spPr>
            <a:pattFill prst="dkUpDiag">
              <a:fgClr>
                <a:srgbClr val="005A69"/>
              </a:fgClr>
              <a:bgClr>
                <a:srgbClr val="FFFFFF"/>
              </a:bgClr>
            </a:pattFill>
            <a:ln>
              <a:noFill/>
            </a:ln>
            <a:effectLst/>
          </c:spPr>
          <c:invertIfNegative val="0"/>
          <c:dLbls>
            <c:delete val="1"/>
          </c:dLbls>
          <c:cat>
            <c:strRef>
              <c:f>'Psykiatri 3'!$C$27:$C$48</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'Psykiatri 3'!$D$27:$D$48</c:f>
              <c:numCache>
                <c:formatCode>#,##0</c:formatCode>
                <c:ptCount val="22"/>
                <c:pt idx="0">
                  <c:v>2898.7979573846474</c:v>
                </c:pt>
                <c:pt idx="1">
                  <c:v>2483.3808407547858</c:v>
                </c:pt>
                <c:pt idx="2">
                  <c:v>2819.7388345300378</c:v>
                </c:pt>
                <c:pt idx="3">
                  <c:v>2867.7635276684891</c:v>
                </c:pt>
                <c:pt idx="4">
                  <c:v>2769.5250808305905</c:v>
                </c:pt>
                <c:pt idx="5">
                  <c:v>2906.4620832103865</c:v>
                </c:pt>
                <c:pt idx="6">
                  <c:v>2427.4299585314047</c:v>
                </c:pt>
                <c:pt idx="7">
                  <c:v>3147.4893854199113</c:v>
                </c:pt>
                <c:pt idx="8">
                  <c:v>2963.4383434945921</c:v>
                </c:pt>
                <c:pt idx="9">
                  <c:v>2562.7038879084444</c:v>
                </c:pt>
                <c:pt idx="10">
                  <c:v>2227.4192344794751</c:v>
                </c:pt>
                <c:pt idx="11">
                  <c:v>2746.9268290446394</c:v>
                </c:pt>
                <c:pt idx="12">
                  <c:v>2620.1558327412818</c:v>
                </c:pt>
                <c:pt idx="13">
                  <c:v>2542.4391770319958</c:v>
                </c:pt>
                <c:pt idx="14">
                  <c:v>2566.6118214699231</c:v>
                </c:pt>
                <c:pt idx="15">
                  <c:v>2517.4505092115801</c:v>
                </c:pt>
                <c:pt idx="16">
                  <c:v>2581.9499803660601</c:v>
                </c:pt>
                <c:pt idx="17">
                  <c:v>2526.6899542574929</c:v>
                </c:pt>
                <c:pt idx="18">
                  <c:v>2726.1574810304874</c:v>
                </c:pt>
                <c:pt idx="19">
                  <c:v>2400.1777369856827</c:v>
                </c:pt>
                <c:pt idx="20">
                  <c:v>2595.1868895003063</c:v>
                </c:pt>
                <c:pt idx="21">
                  <c:v>2696.6700434023965</c:v>
                </c:pt>
              </c:numCache>
            </c:numRef>
          </c:val>
          <c:extLst>
            <c:ext xmlns:c16="http://schemas.microsoft.com/office/drawing/2014/chart" uri="{C3380CC4-5D6E-409C-BE32-E72D297353CC}">
              <c16:uniqueId val="{00000000-5B00-49EC-A6F5-EF2F45B2A41A}"/>
            </c:ext>
          </c:extLst>
        </c:ser>
        <c:ser>
          <c:idx val="1"/>
          <c:order val="1"/>
          <c:tx>
            <c:strRef>
              <c:f>'Psykiatri 3'!$E$26</c:f>
              <c:strCache>
                <c:ptCount val="1"/>
                <c:pt idx="0">
                  <c:v>2022</c:v>
                </c:pt>
              </c:strCache>
            </c:strRef>
          </c:tx>
          <c:spPr>
            <a:solidFill>
              <a:srgbClr val="E06C00"/>
            </a:solidFill>
            <a:ln>
              <a:noFill/>
            </a:ln>
            <a:effectLst/>
          </c:spPr>
          <c:invertIfNegative val="0"/>
          <c:dLbls>
            <c:delete val="1"/>
          </c:dLbls>
          <c:cat>
            <c:strRef>
              <c:f>'Psykiatri 3'!$C$27:$C$48</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'Psykiatri 3'!$E$27:$E$48</c:f>
              <c:numCache>
                <c:formatCode>#,##0</c:formatCode>
                <c:ptCount val="22"/>
                <c:pt idx="0">
                  <c:v>2878.6566706024155</c:v>
                </c:pt>
                <c:pt idx="1">
                  <c:v>2353.4873041464302</c:v>
                </c:pt>
                <c:pt idx="2">
                  <c:v>2782.8639040738217</c:v>
                </c:pt>
                <c:pt idx="3">
                  <c:v>2896.7265083320617</c:v>
                </c:pt>
                <c:pt idx="4">
                  <c:v>2714.6158493469479</c:v>
                </c:pt>
                <c:pt idx="5">
                  <c:v>3073.3843932757482</c:v>
                </c:pt>
                <c:pt idx="6">
                  <c:v>2858.1693990174035</c:v>
                </c:pt>
                <c:pt idx="7">
                  <c:v>3318.4574894152647</c:v>
                </c:pt>
                <c:pt idx="8">
                  <c:v>3101.140901726093</c:v>
                </c:pt>
                <c:pt idx="9">
                  <c:v>2577.6038193582231</c:v>
                </c:pt>
                <c:pt idx="10">
                  <c:v>2291.6507273420748</c:v>
                </c:pt>
                <c:pt idx="11">
                  <c:v>2588.3401870519306</c:v>
                </c:pt>
                <c:pt idx="12">
                  <c:v>2858.0338518089561</c:v>
                </c:pt>
                <c:pt idx="13">
                  <c:v>2858.2847042615963</c:v>
                </c:pt>
                <c:pt idx="14">
                  <c:v>2661.0808904468263</c:v>
                </c:pt>
                <c:pt idx="15">
                  <c:v>2535.4652977697615</c:v>
                </c:pt>
                <c:pt idx="16">
                  <c:v>2317.8600513687902</c:v>
                </c:pt>
                <c:pt idx="17">
                  <c:v>2700.7584321624568</c:v>
                </c:pt>
                <c:pt idx="18">
                  <c:v>2630.5871711766035</c:v>
                </c:pt>
                <c:pt idx="19">
                  <c:v>2710.8706274091096</c:v>
                </c:pt>
                <c:pt idx="20">
                  <c:v>2652.7327963656357</c:v>
                </c:pt>
                <c:pt idx="21">
                  <c:v>2703.378131489088</c:v>
                </c:pt>
              </c:numCache>
            </c:numRef>
          </c:val>
          <c:extLst>
            <c:ext xmlns:c16="http://schemas.microsoft.com/office/drawing/2014/chart" uri="{C3380CC4-5D6E-409C-BE32-E72D297353CC}">
              <c16:uniqueId val="{00000001-5B00-49EC-A6F5-EF2F45B2A41A}"/>
            </c:ext>
          </c:extLst>
        </c:ser>
        <c:dLbls>
          <c:dLblPos val="outEnd"/>
          <c:showLegendKey val="0"/>
          <c:showVal val="1"/>
          <c:showCatName val="0"/>
          <c:showSerName val="0"/>
          <c:showPercent val="0"/>
          <c:showBubbleSize val="0"/>
        </c:dLbls>
        <c:gapWidth val="50"/>
        <c:overlap val="15"/>
        <c:axId val="1074344543"/>
        <c:axId val="1074342047"/>
      </c:barChart>
      <c:lineChart>
        <c:grouping val="standard"/>
        <c:varyColors val="0"/>
        <c:ser>
          <c:idx val="2"/>
          <c:order val="2"/>
          <c:tx>
            <c:strRef>
              <c:f>'Psykiatri 3'!$F$26</c:f>
              <c:strCache>
                <c:ptCount val="1"/>
                <c:pt idx="0">
                  <c:v>Riket 2022</c:v>
                </c:pt>
              </c:strCache>
            </c:strRef>
          </c:tx>
          <c:spPr>
            <a:ln w="28575" cap="rnd">
              <a:solidFill>
                <a:schemeClr val="accent3"/>
              </a:solidFill>
              <a:round/>
            </a:ln>
            <a:effectLst/>
          </c:spPr>
          <c:marker>
            <c:symbol val="none"/>
          </c:marker>
          <c:dLbls>
            <c:dLbl>
              <c:idx val="9"/>
              <c:layout>
                <c:manualLayout>
                  <c:x val="2.7560763888888891E-3"/>
                  <c:y val="-9.1722222222222219E-2"/>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3F-489F-4378-8828-8CF73AC0C94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'Psykiatri 3'!$C$27:$C$48</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'Psykiatri 3'!$F$27:$F$48</c:f>
              <c:numCache>
                <c:formatCode>#,##0</c:formatCode>
                <c:ptCount val="22"/>
                <c:pt idx="0">
                  <c:v>2703.378131489088</c:v>
                </c:pt>
                <c:pt idx="1">
                  <c:v>2703.378131489088</c:v>
                </c:pt>
                <c:pt idx="2">
                  <c:v>2703.378131489088</c:v>
                </c:pt>
                <c:pt idx="3">
                  <c:v>2703.378131489088</c:v>
                </c:pt>
                <c:pt idx="4">
                  <c:v>2703.378131489088</c:v>
                </c:pt>
                <c:pt idx="5">
                  <c:v>2703.378131489088</c:v>
                </c:pt>
                <c:pt idx="6">
                  <c:v>2703.378131489088</c:v>
                </c:pt>
                <c:pt idx="7">
                  <c:v>2703.378131489088</c:v>
                </c:pt>
                <c:pt idx="8">
                  <c:v>2703.378131489088</c:v>
                </c:pt>
                <c:pt idx="9">
                  <c:v>2703.378131489088</c:v>
                </c:pt>
                <c:pt idx="10">
                  <c:v>2703.378131489088</c:v>
                </c:pt>
                <c:pt idx="11">
                  <c:v>2703.378131489088</c:v>
                </c:pt>
                <c:pt idx="12">
                  <c:v>2703.378131489088</c:v>
                </c:pt>
                <c:pt idx="13">
                  <c:v>2703.378131489088</c:v>
                </c:pt>
                <c:pt idx="14">
                  <c:v>2703.378131489088</c:v>
                </c:pt>
                <c:pt idx="15">
                  <c:v>2703.378131489088</c:v>
                </c:pt>
                <c:pt idx="16">
                  <c:v>2703.378131489088</c:v>
                </c:pt>
                <c:pt idx="17">
                  <c:v>2703.378131489088</c:v>
                </c:pt>
                <c:pt idx="18">
                  <c:v>2703.378131489088</c:v>
                </c:pt>
                <c:pt idx="19">
                  <c:v>2703.378131489088</c:v>
                </c:pt>
                <c:pt idx="20">
                  <c:v>2703.378131489088</c:v>
                </c:pt>
                <c:pt idx="21">
                  <c:v>2703.378131489088</c:v>
                </c:pt>
              </c:numCache>
            </c:numRef>
          </c:val>
          <c:smooth val="0"/>
          <c:extLst>
            <c:ext xmlns:c16="http://schemas.microsoft.com/office/drawing/2014/chart" uri="{C3380CC4-5D6E-409C-BE32-E72D297353CC}">
              <c16:uniqueId val="{00000002-5B00-49EC-A6F5-EF2F45B2A41A}"/>
            </c:ext>
          </c:extLst>
        </c:ser>
        <c:dLbls>
          <c:showLegendKey val="0"/>
          <c:showVal val="0"/>
          <c:showCatName val="0"/>
          <c:showSerName val="0"/>
          <c:showPercent val="0"/>
          <c:showBubbleSize val="0"/>
        </c:dLbls>
        <c:marker val="1"/>
        <c:smooth val="0"/>
        <c:axId val="1074344543"/>
        <c:axId val="1074342047"/>
      </c:lineChart>
      <c:catAx>
        <c:axId val="1074344543"/>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2047"/>
        <c:crosses val="autoZero"/>
        <c:auto val="1"/>
        <c:lblAlgn val="ctr"/>
        <c:lblOffset val="100"/>
        <c:noMultiLvlLbl val="0"/>
      </c:catAx>
      <c:valAx>
        <c:axId val="1074342047"/>
        <c:scaling>
          <c:orientation val="minMax"/>
        </c:scaling>
        <c:delete val="0"/>
        <c:axPos val="l"/>
        <c:majorGridlines>
          <c:spPr>
            <a:ln w="1651" cap="flat" cmpd="sng" algn="ctr">
              <a:solidFill>
                <a:srgbClr val="C5C5C4"/>
              </a:solidFill>
              <a:round/>
            </a:ln>
            <a:effectLst/>
          </c:spPr>
        </c:majorGridlines>
        <c:numFmt formatCode="#,##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45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rgbClr val="F7F7F7"/>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'Tandvård 3'!$D$27</c:f>
              <c:strCache>
                <c:ptCount val="1"/>
                <c:pt idx="0">
                  <c:v>2021</c:v>
                </c:pt>
              </c:strCache>
            </c:strRef>
          </c:tx>
          <c:spPr>
            <a:pattFill prst="dkUpDiag">
              <a:fgClr>
                <a:srgbClr val="005A69"/>
              </a:fgClr>
              <a:bgClr>
                <a:srgbClr val="FFFFFF"/>
              </a:bgClr>
            </a:pattFill>
            <a:ln>
              <a:noFill/>
            </a:ln>
            <a:effectLst/>
          </c:spPr>
          <c:invertIfNegative val="0"/>
          <c:dLbls>
            <c:delete val="1"/>
          </c:dLbls>
          <c:cat>
            <c:strRef>
              <c:f>'Tandvård 3'!$C$28:$C$49</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'Tandvård 3'!$D$28:$D$49</c:f>
              <c:numCache>
                <c:formatCode>#,##0</c:formatCode>
                <c:ptCount val="22"/>
                <c:pt idx="0">
                  <c:v>484.03011172441836</c:v>
                </c:pt>
                <c:pt idx="1">
                  <c:v>670.84191926607366</c:v>
                </c:pt>
                <c:pt idx="2">
                  <c:v>791.91255164827157</c:v>
                </c:pt>
                <c:pt idx="3">
                  <c:v>830.31015277706808</c:v>
                </c:pt>
                <c:pt idx="4">
                  <c:v>818.09493364644857</c:v>
                </c:pt>
                <c:pt idx="5">
                  <c:v>954.06707976787641</c:v>
                </c:pt>
                <c:pt idx="6">
                  <c:v>833.41761909578236</c:v>
                </c:pt>
                <c:pt idx="7">
                  <c:v>688.51330306060561</c:v>
                </c:pt>
                <c:pt idx="8">
                  <c:v>1176.5668157823541</c:v>
                </c:pt>
                <c:pt idx="9">
                  <c:v>680.25028076367721</c:v>
                </c:pt>
                <c:pt idx="10">
                  <c:v>703.70436505909004</c:v>
                </c:pt>
                <c:pt idx="11">
                  <c:v>696.90444901278556</c:v>
                </c:pt>
                <c:pt idx="12">
                  <c:v>912.81701617960709</c:v>
                </c:pt>
                <c:pt idx="13">
                  <c:v>805.10573939346523</c:v>
                </c:pt>
                <c:pt idx="14">
                  <c:v>820.88562446454239</c:v>
                </c:pt>
                <c:pt idx="15">
                  <c:v>967.44998907717752</c:v>
                </c:pt>
                <c:pt idx="16">
                  <c:v>708.90685867385764</c:v>
                </c:pt>
                <c:pt idx="17">
                  <c:v>749.40723116551248</c:v>
                </c:pt>
                <c:pt idx="18">
                  <c:v>658.82139124903449</c:v>
                </c:pt>
                <c:pt idx="19">
                  <c:v>815.84190149437472</c:v>
                </c:pt>
                <c:pt idx="20">
                  <c:v>997.22459179872885</c:v>
                </c:pt>
                <c:pt idx="21">
                  <c:v>704.36281940678066</c:v>
                </c:pt>
              </c:numCache>
            </c:numRef>
          </c:val>
          <c:extLst>
            <c:ext xmlns:c16="http://schemas.microsoft.com/office/drawing/2014/chart" uri="{C3380CC4-5D6E-409C-BE32-E72D297353CC}">
              <c16:uniqueId val="{00000000-5B00-49EC-A6F5-EF2F45B2A41A}"/>
            </c:ext>
          </c:extLst>
        </c:ser>
        <c:ser>
          <c:idx val="1"/>
          <c:order val="1"/>
          <c:tx>
            <c:strRef>
              <c:f>'Tandvård 3'!$E$27</c:f>
              <c:strCache>
                <c:ptCount val="1"/>
                <c:pt idx="0">
                  <c:v>2022</c:v>
                </c:pt>
              </c:strCache>
            </c:strRef>
          </c:tx>
          <c:spPr>
            <a:solidFill>
              <a:srgbClr val="E06C00"/>
            </a:solidFill>
            <a:ln>
              <a:noFill/>
            </a:ln>
            <a:effectLst/>
          </c:spPr>
          <c:invertIfNegative val="0"/>
          <c:dLbls>
            <c:delete val="1"/>
          </c:dLbls>
          <c:cat>
            <c:strRef>
              <c:f>'Tandvård 3'!$C$28:$C$49</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'Tandvård 3'!$E$28:$E$49</c:f>
              <c:numCache>
                <c:formatCode>#,##0</c:formatCode>
                <c:ptCount val="22"/>
                <c:pt idx="0">
                  <c:v>498.76497268267934</c:v>
                </c:pt>
                <c:pt idx="1">
                  <c:v>663.8681048811776</c:v>
                </c:pt>
                <c:pt idx="2">
                  <c:v>753.55459635253135</c:v>
                </c:pt>
                <c:pt idx="3">
                  <c:v>832.78238315618171</c:v>
                </c:pt>
                <c:pt idx="4">
                  <c:v>847.97880323911647</c:v>
                </c:pt>
                <c:pt idx="5">
                  <c:v>1003.254459588421</c:v>
                </c:pt>
                <c:pt idx="6">
                  <c:v>819.50337288210858</c:v>
                </c:pt>
                <c:pt idx="7">
                  <c:v>817.35406143233126</c:v>
                </c:pt>
                <c:pt idx="8">
                  <c:v>1299.7430979967241</c:v>
                </c:pt>
                <c:pt idx="9">
                  <c:v>755.94483546203003</c:v>
                </c:pt>
                <c:pt idx="10">
                  <c:v>806.24025009261811</c:v>
                </c:pt>
                <c:pt idx="11">
                  <c:v>616.94839695767678</c:v>
                </c:pt>
                <c:pt idx="12">
                  <c:v>869.20361061498159</c:v>
                </c:pt>
                <c:pt idx="13">
                  <c:v>859.07749892777758</c:v>
                </c:pt>
                <c:pt idx="14">
                  <c:v>840.71631880247799</c:v>
                </c:pt>
                <c:pt idx="15">
                  <c:v>933.02348166903676</c:v>
                </c:pt>
                <c:pt idx="16">
                  <c:v>699.53433982751778</c:v>
                </c:pt>
                <c:pt idx="17">
                  <c:v>818.03794216183996</c:v>
                </c:pt>
                <c:pt idx="18">
                  <c:v>783.89990201251226</c:v>
                </c:pt>
                <c:pt idx="19">
                  <c:v>1013.4095803398542</c:v>
                </c:pt>
                <c:pt idx="20">
                  <c:v>951.13112365908569</c:v>
                </c:pt>
                <c:pt idx="21">
                  <c:v>717.48782179242312</c:v>
                </c:pt>
              </c:numCache>
            </c:numRef>
          </c:val>
          <c:extLst>
            <c:ext xmlns:c16="http://schemas.microsoft.com/office/drawing/2014/chart" uri="{C3380CC4-5D6E-409C-BE32-E72D297353CC}">
              <c16:uniqueId val="{00000001-5B00-49EC-A6F5-EF2F45B2A41A}"/>
            </c:ext>
          </c:extLst>
        </c:ser>
        <c:dLbls>
          <c:dLblPos val="outEnd"/>
          <c:showLegendKey val="0"/>
          <c:showVal val="1"/>
          <c:showCatName val="0"/>
          <c:showSerName val="0"/>
          <c:showPercent val="0"/>
          <c:showBubbleSize val="0"/>
        </c:dLbls>
        <c:gapWidth val="50"/>
        <c:overlap val="15"/>
        <c:axId val="1074344543"/>
        <c:axId val="1074342047"/>
      </c:barChart>
      <c:lineChart>
        <c:grouping val="standard"/>
        <c:varyColors val="0"/>
        <c:ser>
          <c:idx val="2"/>
          <c:order val="2"/>
          <c:tx>
            <c:strRef>
              <c:f>'Tandvård 3'!$G$26</c:f>
              <c:strCache>
                <c:ptCount val="1"/>
                <c:pt idx="0">
                  <c:v>Riket 2022</c:v>
                </c:pt>
              </c:strCache>
            </c:strRef>
          </c:tx>
          <c:spPr>
            <a:ln w="28575" cap="rnd">
              <a:solidFill>
                <a:schemeClr val="accent3"/>
              </a:solidFill>
              <a:round/>
            </a:ln>
            <a:effectLst/>
          </c:spPr>
          <c:marker>
            <c:symbol val="none"/>
          </c:marker>
          <c:dLbls>
            <c:dLbl>
              <c:idx val="21"/>
              <c:layout>
                <c:manualLayout>
                  <c:x val="-6.8901909722222224E-2"/>
                  <c:y val="-0.2575277777777778"/>
                </c:manualLayout>
              </c:layout>
              <c:showLegendKey val="0"/>
              <c:showVal val="1"/>
              <c:showCatName val="1"/>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3F-1C28-4538-B300-4A825A35AC3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'Tandvård 3'!$C$28:$C$49</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'Tandvård 3'!$F$27:$F$48</c:f>
              <c:numCache>
                <c:formatCode>#,##0</c:formatCode>
                <c:ptCount val="22"/>
                <c:pt idx="0">
                  <c:v>717.48782179242312</c:v>
                </c:pt>
                <c:pt idx="1">
                  <c:v>717.48782179242312</c:v>
                </c:pt>
                <c:pt idx="2">
                  <c:v>717.48782179242312</c:v>
                </c:pt>
                <c:pt idx="3">
                  <c:v>717.48782179242312</c:v>
                </c:pt>
                <c:pt idx="4">
                  <c:v>717.48782179242312</c:v>
                </c:pt>
                <c:pt idx="5">
                  <c:v>717.48782179242312</c:v>
                </c:pt>
                <c:pt idx="6">
                  <c:v>717.48782179242312</c:v>
                </c:pt>
                <c:pt idx="7">
                  <c:v>717.48782179242312</c:v>
                </c:pt>
                <c:pt idx="8">
                  <c:v>717.48782179242312</c:v>
                </c:pt>
                <c:pt idx="9">
                  <c:v>717.48782179242312</c:v>
                </c:pt>
                <c:pt idx="10">
                  <c:v>717.48782179242312</c:v>
                </c:pt>
                <c:pt idx="11">
                  <c:v>717.48782179242312</c:v>
                </c:pt>
                <c:pt idx="12">
                  <c:v>717.48782179242312</c:v>
                </c:pt>
                <c:pt idx="13">
                  <c:v>717.48782179242312</c:v>
                </c:pt>
                <c:pt idx="14">
                  <c:v>717.48782179242312</c:v>
                </c:pt>
                <c:pt idx="15">
                  <c:v>717.48782179242312</c:v>
                </c:pt>
                <c:pt idx="16">
                  <c:v>717.48782179242312</c:v>
                </c:pt>
                <c:pt idx="17">
                  <c:v>717.48782179242312</c:v>
                </c:pt>
                <c:pt idx="18">
                  <c:v>717.48782179242312</c:v>
                </c:pt>
                <c:pt idx="19">
                  <c:v>717.48782179242312</c:v>
                </c:pt>
                <c:pt idx="20">
                  <c:v>717.48782179242312</c:v>
                </c:pt>
                <c:pt idx="21">
                  <c:v>717.48782179242312</c:v>
                </c:pt>
              </c:numCache>
            </c:numRef>
          </c:val>
          <c:smooth val="0"/>
          <c:extLst>
            <c:ext xmlns:c16="http://schemas.microsoft.com/office/drawing/2014/chart" uri="{C3380CC4-5D6E-409C-BE32-E72D297353CC}">
              <c16:uniqueId val="{00000002-5B00-49EC-A6F5-EF2F45B2A41A}"/>
            </c:ext>
          </c:extLst>
        </c:ser>
        <c:dLbls>
          <c:showLegendKey val="0"/>
          <c:showVal val="0"/>
          <c:showCatName val="0"/>
          <c:showSerName val="0"/>
          <c:showPercent val="0"/>
          <c:showBubbleSize val="0"/>
        </c:dLbls>
        <c:marker val="1"/>
        <c:smooth val="0"/>
        <c:axId val="1074344543"/>
        <c:axId val="1074342047"/>
      </c:lineChart>
      <c:catAx>
        <c:axId val="1074344543"/>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2047"/>
        <c:crosses val="autoZero"/>
        <c:auto val="1"/>
        <c:lblAlgn val="ctr"/>
        <c:lblOffset val="100"/>
        <c:noMultiLvlLbl val="0"/>
      </c:catAx>
      <c:valAx>
        <c:axId val="1074342047"/>
        <c:scaling>
          <c:orientation val="minMax"/>
        </c:scaling>
        <c:delete val="0"/>
        <c:axPos val="l"/>
        <c:majorGridlines>
          <c:spPr>
            <a:ln w="1651" cap="flat" cmpd="sng" algn="ctr">
              <a:solidFill>
                <a:srgbClr val="C5C5C4"/>
              </a:solidFill>
              <a:round/>
            </a:ln>
            <a:effectLst/>
          </c:spPr>
        </c:majorGridlines>
        <c:numFmt formatCode="#,##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45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rgbClr val="F7F7F7"/>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0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US"/>
              <a:t>Nettokostnad per invånare 2022</a:t>
            </a:r>
          </a:p>
        </c:rich>
      </c:tx>
      <c:overlay val="0"/>
      <c:spPr>
        <a:noFill/>
        <a:ln>
          <a:noFill/>
        </a:ln>
        <a:effectLst/>
      </c:spPr>
      <c:txPr>
        <a:bodyPr rot="0" spcFirstLastPara="1" vertOverflow="ellipsis" vert="horz" wrap="square" anchor="ctr" anchorCtr="1"/>
        <a:lstStyle/>
        <a:p>
          <a:pPr>
            <a:defRPr sz="108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sv-SE"/>
        </a:p>
      </c:txPr>
    </c:title>
    <c:autoTitleDeleted val="0"/>
    <c:plotArea>
      <c:layout/>
      <c:barChart>
        <c:barDir val="col"/>
        <c:grouping val="stacked"/>
        <c:varyColors val="0"/>
        <c:ser>
          <c:idx val="0"/>
          <c:order val="0"/>
          <c:tx>
            <c:strRef>
              <c:f>'Tandvård 3'!$N$26</c:f>
              <c:strCache>
                <c:ptCount val="1"/>
                <c:pt idx="0">
                  <c:v>Allmäntandvård barn och ungdomar</c:v>
                </c:pt>
              </c:strCache>
            </c:strRef>
          </c:tx>
          <c:spPr>
            <a:pattFill prst="dkUpDiag">
              <a:fgClr>
                <a:srgbClr val="005A69"/>
              </a:fgClr>
              <a:bgClr>
                <a:srgbClr val="FFFFFF"/>
              </a:bgClr>
            </a:pattFill>
            <a:ln w="12700">
              <a:solidFill>
                <a:srgbClr val="005A69"/>
              </a:solidFill>
            </a:ln>
            <a:effectLst/>
          </c:spPr>
          <c:invertIfNegative val="0"/>
          <c:dLbls>
            <c:delete val="1"/>
          </c:dLbls>
          <c:cat>
            <c:strRef>
              <c:f>'Tandvård 3'!$I$27:$I$48</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'Tandvård 3'!$N$27:$N$48</c:f>
              <c:numCache>
                <c:formatCode>#,##0</c:formatCode>
                <c:ptCount val="22"/>
                <c:pt idx="0">
                  <c:v>261.88234802319812</c:v>
                </c:pt>
                <c:pt idx="1">
                  <c:v>406.80639509636069</c:v>
                </c:pt>
                <c:pt idx="2">
                  <c:v>406.52287434807613</c:v>
                </c:pt>
                <c:pt idx="3">
                  <c:v>381.42704572038855</c:v>
                </c:pt>
                <c:pt idx="4">
                  <c:v>406.37961816571078</c:v>
                </c:pt>
                <c:pt idx="5">
                  <c:v>499.18026769765339</c:v>
                </c:pt>
                <c:pt idx="6">
                  <c:v>286.62433238733848</c:v>
                </c:pt>
                <c:pt idx="7">
                  <c:v>261.55329965834602</c:v>
                </c:pt>
                <c:pt idx="8">
                  <c:v>536.33438437696861</c:v>
                </c:pt>
                <c:pt idx="9">
                  <c:v>367.83350581620618</c:v>
                </c:pt>
                <c:pt idx="10">
                  <c:v>458.73738028908565</c:v>
                </c:pt>
                <c:pt idx="11">
                  <c:v>270.66123221369048</c:v>
                </c:pt>
                <c:pt idx="12">
                  <c:v>308.4675805208891</c:v>
                </c:pt>
                <c:pt idx="13">
                  <c:v>472.75255708771431</c:v>
                </c:pt>
                <c:pt idx="14">
                  <c:v>398.98401570287092</c:v>
                </c:pt>
                <c:pt idx="15">
                  <c:v>548.02122715133021</c:v>
                </c:pt>
                <c:pt idx="16">
                  <c:v>278.42162779204688</c:v>
                </c:pt>
                <c:pt idx="17">
                  <c:v>435.7388033625881</c:v>
                </c:pt>
                <c:pt idx="18">
                  <c:v>369.33745383281826</c:v>
                </c:pt>
                <c:pt idx="19">
                  <c:v>419.84111185508243</c:v>
                </c:pt>
                <c:pt idx="20">
                  <c:v>477.57216757565908</c:v>
                </c:pt>
                <c:pt idx="21">
                  <c:v>347.45130214124219</c:v>
                </c:pt>
              </c:numCache>
            </c:numRef>
          </c:val>
          <c:extLst>
            <c:ext xmlns:c16="http://schemas.microsoft.com/office/drawing/2014/chart" uri="{C3380CC4-5D6E-409C-BE32-E72D297353CC}">
              <c16:uniqueId val="{00000000-CB6C-448A-BF99-06364C927415}"/>
            </c:ext>
          </c:extLst>
        </c:ser>
        <c:ser>
          <c:idx val="1"/>
          <c:order val="1"/>
          <c:tx>
            <c:strRef>
              <c:f>'Tandvård 3'!$O$26</c:f>
              <c:strCache>
                <c:ptCount val="1"/>
                <c:pt idx="0">
                  <c:v>Allmäntandvård vuxna</c:v>
                </c:pt>
              </c:strCache>
            </c:strRef>
          </c:tx>
          <c:spPr>
            <a:solidFill>
              <a:srgbClr val="E06C00"/>
            </a:solidFill>
            <a:ln w="12700">
              <a:solidFill>
                <a:srgbClr val="000000"/>
              </a:solidFill>
            </a:ln>
            <a:effectLst/>
          </c:spPr>
          <c:invertIfNegative val="0"/>
          <c:dLbls>
            <c:delete val="1"/>
          </c:dLbls>
          <c:cat>
            <c:strRef>
              <c:f>'Tandvård 3'!$I$27:$I$48</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'Tandvård 3'!$O$27:$O$48</c:f>
              <c:numCache>
                <c:formatCode>#,##0</c:formatCode>
                <c:ptCount val="22"/>
                <c:pt idx="0">
                  <c:v>0</c:v>
                </c:pt>
                <c:pt idx="1">
                  <c:v>-19.965958041539174</c:v>
                </c:pt>
                <c:pt idx="2">
                  <c:v>33.050640190900495</c:v>
                </c:pt>
                <c:pt idx="3">
                  <c:v>19.071352286019426</c:v>
                </c:pt>
                <c:pt idx="4">
                  <c:v>16.255184726628432</c:v>
                </c:pt>
                <c:pt idx="5">
                  <c:v>122.34810482785622</c:v>
                </c:pt>
                <c:pt idx="6">
                  <c:v>84.776210987804333</c:v>
                </c:pt>
                <c:pt idx="7">
                  <c:v>130.77664982917301</c:v>
                </c:pt>
                <c:pt idx="8">
                  <c:v>211.28676414892277</c:v>
                </c:pt>
                <c:pt idx="9">
                  <c:v>2.8282062667394459</c:v>
                </c:pt>
                <c:pt idx="10">
                  <c:v>-14.316983947141962</c:v>
                </c:pt>
                <c:pt idx="11">
                  <c:v>72.214236325921618</c:v>
                </c:pt>
                <c:pt idx="12">
                  <c:v>65.514286541820439</c:v>
                </c:pt>
                <c:pt idx="13">
                  <c:v>-40.614480849459987</c:v>
                </c:pt>
                <c:pt idx="14">
                  <c:v>17.811786415306738</c:v>
                </c:pt>
                <c:pt idx="15">
                  <c:v>27.747910235510389</c:v>
                </c:pt>
                <c:pt idx="16">
                  <c:v>38.282973821406443</c:v>
                </c:pt>
                <c:pt idx="17">
                  <c:v>4.110743427948945</c:v>
                </c:pt>
                <c:pt idx="18">
                  <c:v>22.612497173437852</c:v>
                </c:pt>
                <c:pt idx="19">
                  <c:v>144.77279719140773</c:v>
                </c:pt>
                <c:pt idx="20">
                  <c:v>220.72663207278362</c:v>
                </c:pt>
                <c:pt idx="21">
                  <c:v>34.190400383175259</c:v>
                </c:pt>
              </c:numCache>
            </c:numRef>
          </c:val>
          <c:extLst>
            <c:ext xmlns:c16="http://schemas.microsoft.com/office/drawing/2014/chart" uri="{C3380CC4-5D6E-409C-BE32-E72D297353CC}">
              <c16:uniqueId val="{00000001-CB6C-448A-BF99-06364C927415}"/>
            </c:ext>
          </c:extLst>
        </c:ser>
        <c:ser>
          <c:idx val="2"/>
          <c:order val="2"/>
          <c:tx>
            <c:strRef>
              <c:f>'Tandvård 3'!$P$26</c:f>
              <c:strCache>
                <c:ptCount val="1"/>
                <c:pt idx="0">
                  <c:v>Regionernas tandvårdsstöd</c:v>
                </c:pt>
              </c:strCache>
            </c:strRef>
          </c:tx>
          <c:spPr>
            <a:pattFill prst="dkDnDiag">
              <a:fgClr>
                <a:srgbClr val="7D2B40"/>
              </a:fgClr>
              <a:bgClr>
                <a:srgbClr val="FFFFFF"/>
              </a:bgClr>
            </a:pattFill>
            <a:ln w="12700">
              <a:solidFill>
                <a:srgbClr val="7D2B40"/>
              </a:solidFill>
            </a:ln>
            <a:effectLst/>
          </c:spPr>
          <c:invertIfNegative val="0"/>
          <c:dLbls>
            <c:delete val="1"/>
          </c:dLbls>
          <c:cat>
            <c:strRef>
              <c:f>'Tandvård 3'!$I$27:$I$48</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'Tandvård 3'!$P$27:$P$48</c:f>
              <c:numCache>
                <c:formatCode>#,##0</c:formatCode>
                <c:ptCount val="22"/>
                <c:pt idx="0">
                  <c:v>94.261252027129203</c:v>
                </c:pt>
                <c:pt idx="1">
                  <c:v>167.2148985978906</c:v>
                </c:pt>
                <c:pt idx="2">
                  <c:v>118.98230468724179</c:v>
                </c:pt>
                <c:pt idx="3">
                  <c:v>161.0469748597196</c:v>
                </c:pt>
                <c:pt idx="4">
                  <c:v>78.566726178704087</c:v>
                </c:pt>
                <c:pt idx="5">
                  <c:v>166.39342256588446</c:v>
                </c:pt>
                <c:pt idx="6">
                  <c:v>104.96102312775776</c:v>
                </c:pt>
                <c:pt idx="7">
                  <c:v>163.47081228646624</c:v>
                </c:pt>
                <c:pt idx="8">
                  <c:v>105.26469262945696</c:v>
                </c:pt>
                <c:pt idx="9">
                  <c:v>138.67766931763867</c:v>
                </c:pt>
                <c:pt idx="10">
                  <c:v>113.84068826300667</c:v>
                </c:pt>
                <c:pt idx="11">
                  <c:v>74.48870046217111</c:v>
                </c:pt>
                <c:pt idx="12">
                  <c:v>138.21867371538443</c:v>
                </c:pt>
                <c:pt idx="13">
                  <c:v>36.065658994320472</c:v>
                </c:pt>
                <c:pt idx="14">
                  <c:v>113.99543305796311</c:v>
                </c:pt>
                <c:pt idx="15">
                  <c:v>72.838264368214766</c:v>
                </c:pt>
                <c:pt idx="16">
                  <c:v>114.84892146421934</c:v>
                </c:pt>
                <c:pt idx="17">
                  <c:v>78.104125131029946</c:v>
                </c:pt>
                <c:pt idx="18">
                  <c:v>90.449988693751408</c:v>
                </c:pt>
                <c:pt idx="19">
                  <c:v>126.67619754248177</c:v>
                </c:pt>
                <c:pt idx="20">
                  <c:v>152.50203670483231</c:v>
                </c:pt>
                <c:pt idx="21">
                  <c:v>107.51459351782189</c:v>
                </c:pt>
              </c:numCache>
            </c:numRef>
          </c:val>
          <c:extLst>
            <c:ext xmlns:c16="http://schemas.microsoft.com/office/drawing/2014/chart" uri="{C3380CC4-5D6E-409C-BE32-E72D297353CC}">
              <c16:uniqueId val="{00000002-CB6C-448A-BF99-06364C927415}"/>
            </c:ext>
          </c:extLst>
        </c:ser>
        <c:ser>
          <c:idx val="3"/>
          <c:order val="3"/>
          <c:tx>
            <c:strRef>
              <c:f>'Tandvård 3'!$Q$26</c:f>
              <c:strCache>
                <c:ptCount val="1"/>
                <c:pt idx="0">
                  <c:v>Specialisttandvård</c:v>
                </c:pt>
              </c:strCache>
            </c:strRef>
          </c:tx>
          <c:spPr>
            <a:solidFill>
              <a:srgbClr val="005A69"/>
            </a:solidFill>
            <a:ln w="12700">
              <a:solidFill>
                <a:srgbClr val="005A69"/>
              </a:solidFill>
            </a:ln>
            <a:effectLst/>
          </c:spPr>
          <c:invertIfNegative val="0"/>
          <c:dLbls>
            <c:delete val="1"/>
          </c:dLbls>
          <c:cat>
            <c:strRef>
              <c:f>'Tandvård 3'!$I$27:$I$48</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'Tandvård 3'!$Q$27:$Q$48</c:f>
              <c:numCache>
                <c:formatCode>#,##0</c:formatCode>
                <c:ptCount val="22"/>
                <c:pt idx="0">
                  <c:v>142.62137263235201</c:v>
                </c:pt>
                <c:pt idx="1">
                  <c:v>109.81276922846547</c:v>
                </c:pt>
                <c:pt idx="2">
                  <c:v>194.99877712631294</c:v>
                </c:pt>
                <c:pt idx="3">
                  <c:v>271.23701029005406</c:v>
                </c:pt>
                <c:pt idx="4">
                  <c:v>346.77727416807318</c:v>
                </c:pt>
                <c:pt idx="5">
                  <c:v>215.33266449702694</c:v>
                </c:pt>
                <c:pt idx="6">
                  <c:v>343.14180637920805</c:v>
                </c:pt>
                <c:pt idx="7">
                  <c:v>261.55329965834602</c:v>
                </c:pt>
                <c:pt idx="8">
                  <c:v>446.85725684137577</c:v>
                </c:pt>
                <c:pt idx="9">
                  <c:v>246.60545406144558</c:v>
                </c:pt>
                <c:pt idx="10">
                  <c:v>247.97916548766793</c:v>
                </c:pt>
                <c:pt idx="11">
                  <c:v>199.5842279558936</c:v>
                </c:pt>
                <c:pt idx="12">
                  <c:v>357.00306983688762</c:v>
                </c:pt>
                <c:pt idx="13">
                  <c:v>390.87376369520297</c:v>
                </c:pt>
                <c:pt idx="14">
                  <c:v>309.9250836263372</c:v>
                </c:pt>
                <c:pt idx="15">
                  <c:v>284.41607991398149</c:v>
                </c:pt>
                <c:pt idx="16">
                  <c:v>267.98081674984513</c:v>
                </c:pt>
                <c:pt idx="17">
                  <c:v>300.08427024027293</c:v>
                </c:pt>
                <c:pt idx="18">
                  <c:v>301.49996231250469</c:v>
                </c:pt>
                <c:pt idx="19">
                  <c:v>322.11947375088221</c:v>
                </c:pt>
                <c:pt idx="20">
                  <c:v>100.33028730581073</c:v>
                </c:pt>
                <c:pt idx="21">
                  <c:v>228.33152575018369</c:v>
                </c:pt>
              </c:numCache>
            </c:numRef>
          </c:val>
          <c:extLst>
            <c:ext xmlns:c16="http://schemas.microsoft.com/office/drawing/2014/chart" uri="{C3380CC4-5D6E-409C-BE32-E72D297353CC}">
              <c16:uniqueId val="{00000003-CB6C-448A-BF99-06364C927415}"/>
            </c:ext>
          </c:extLst>
        </c:ser>
        <c:dLbls>
          <c:showLegendKey val="0"/>
          <c:showVal val="1"/>
          <c:showCatName val="0"/>
          <c:showSerName val="0"/>
          <c:showPercent val="0"/>
          <c:showBubbleSize val="0"/>
        </c:dLbls>
        <c:gapWidth val="52"/>
        <c:overlap val="100"/>
        <c:axId val="1074344543"/>
        <c:axId val="1074342047"/>
      </c:barChart>
      <c:catAx>
        <c:axId val="1074344543"/>
        <c:scaling>
          <c:orientation val="minMax"/>
        </c:scaling>
        <c:delete val="0"/>
        <c:axPos val="b"/>
        <c:numFmt formatCode="General" sourceLinked="1"/>
        <c:majorTickMark val="none"/>
        <c:minorTickMark val="none"/>
        <c:tickLblPos val="low"/>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2047"/>
        <c:crosses val="autoZero"/>
        <c:auto val="1"/>
        <c:lblAlgn val="ctr"/>
        <c:lblOffset val="100"/>
        <c:noMultiLvlLbl val="0"/>
      </c:catAx>
      <c:valAx>
        <c:axId val="107434204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45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rgbClr val="F7F7F7"/>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'Övrig hälso- och sjukvård 3'!$D$26</c:f>
              <c:strCache>
                <c:ptCount val="1"/>
                <c:pt idx="0">
                  <c:v>2021</c:v>
                </c:pt>
              </c:strCache>
            </c:strRef>
          </c:tx>
          <c:spPr>
            <a:pattFill prst="dkDnDiag">
              <a:fgClr>
                <a:srgbClr val="005A69"/>
              </a:fgClr>
              <a:bgClr>
                <a:srgbClr val="FFFFFF"/>
              </a:bgClr>
            </a:pattFill>
            <a:ln>
              <a:noFill/>
            </a:ln>
            <a:effectLst/>
          </c:spPr>
          <c:invertIfNegative val="0"/>
          <c:dLbls>
            <c:delete val="1"/>
          </c:dLbls>
          <c:cat>
            <c:strRef>
              <c:f>'Övrig hälso- och sjukvård 3'!$C$27:$C$48</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'Övrig hälso- och sjukvård 3'!$D$27:$D$48</c:f>
              <c:numCache>
                <c:formatCode>#,##0</c:formatCode>
                <c:ptCount val="22"/>
                <c:pt idx="0">
                  <c:v>2209.3966434230078</c:v>
                </c:pt>
                <c:pt idx="1">
                  <c:v>2058.0923787295014</c:v>
                </c:pt>
                <c:pt idx="2">
                  <c:v>1722.9896521217624</c:v>
                </c:pt>
                <c:pt idx="3">
                  <c:v>2214.1604074055149</c:v>
                </c:pt>
                <c:pt idx="4">
                  <c:v>2465.3922736825189</c:v>
                </c:pt>
                <c:pt idx="5">
                  <c:v>1991.737975804072</c:v>
                </c:pt>
                <c:pt idx="6">
                  <c:v>1772.0238697279256</c:v>
                </c:pt>
                <c:pt idx="7">
                  <c:v>3590.1050802445861</c:v>
                </c:pt>
                <c:pt idx="8">
                  <c:v>2422.3434442577877</c:v>
                </c:pt>
                <c:pt idx="9">
                  <c:v>1667.1123232971461</c:v>
                </c:pt>
                <c:pt idx="10">
                  <c:v>2281.6405280284971</c:v>
                </c:pt>
                <c:pt idx="11">
                  <c:v>2329.7011391751425</c:v>
                </c:pt>
                <c:pt idx="12">
                  <c:v>2988.478987337392</c:v>
                </c:pt>
                <c:pt idx="13">
                  <c:v>2575.0345510965085</c:v>
                </c:pt>
                <c:pt idx="14">
                  <c:v>1896.2816390469125</c:v>
                </c:pt>
                <c:pt idx="15">
                  <c:v>3186.6901073904164</c:v>
                </c:pt>
                <c:pt idx="16">
                  <c:v>2369.9729294880926</c:v>
                </c:pt>
                <c:pt idx="17">
                  <c:v>2268.6973009054313</c:v>
                </c:pt>
                <c:pt idx="18">
                  <c:v>2589.849606978963</c:v>
                </c:pt>
                <c:pt idx="19">
                  <c:v>2436.5992504452529</c:v>
                </c:pt>
                <c:pt idx="20">
                  <c:v>2775.408201271161</c:v>
                </c:pt>
                <c:pt idx="21">
                  <c:v>2225.781540206744</c:v>
                </c:pt>
              </c:numCache>
            </c:numRef>
          </c:val>
          <c:extLst>
            <c:ext xmlns:c16="http://schemas.microsoft.com/office/drawing/2014/chart" uri="{C3380CC4-5D6E-409C-BE32-E72D297353CC}">
              <c16:uniqueId val="{00000000-5B00-49EC-A6F5-EF2F45B2A41A}"/>
            </c:ext>
          </c:extLst>
        </c:ser>
        <c:ser>
          <c:idx val="1"/>
          <c:order val="1"/>
          <c:tx>
            <c:strRef>
              <c:f>'Övrig hälso- och sjukvård 3'!$E$26</c:f>
              <c:strCache>
                <c:ptCount val="1"/>
                <c:pt idx="0">
                  <c:v>2022</c:v>
                </c:pt>
              </c:strCache>
            </c:strRef>
          </c:tx>
          <c:spPr>
            <a:solidFill>
              <a:srgbClr val="E06C00"/>
            </a:solidFill>
            <a:ln>
              <a:noFill/>
            </a:ln>
            <a:effectLst/>
          </c:spPr>
          <c:invertIfNegative val="0"/>
          <c:dLbls>
            <c:delete val="1"/>
          </c:dLbls>
          <c:cat>
            <c:strRef>
              <c:f>'Övrig hälso- och sjukvård 3'!$C$27:$C$48</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'Övrig hälso- och sjukvård 3'!$E$27:$E$48</c:f>
              <c:numCache>
                <c:formatCode>#,##0</c:formatCode>
                <c:ptCount val="22"/>
                <c:pt idx="0">
                  <c:v>2232.762178451304</c:v>
                </c:pt>
                <c:pt idx="1">
                  <c:v>2887.5766817576032</c:v>
                </c:pt>
                <c:pt idx="2">
                  <c:v>1761.5991221749966</c:v>
                </c:pt>
                <c:pt idx="3">
                  <c:v>2163.5389648917594</c:v>
                </c:pt>
                <c:pt idx="4">
                  <c:v>2576.4467791706061</c:v>
                </c:pt>
                <c:pt idx="5">
                  <c:v>2040.7663885286418</c:v>
                </c:pt>
                <c:pt idx="6">
                  <c:v>2401.9926446544564</c:v>
                </c:pt>
                <c:pt idx="7">
                  <c:v>3645.3991139881973</c:v>
                </c:pt>
                <c:pt idx="8">
                  <c:v>2422.6930134055688</c:v>
                </c:pt>
                <c:pt idx="9">
                  <c:v>1867.7718607122556</c:v>
                </c:pt>
                <c:pt idx="10">
                  <c:v>2373.7400734548792</c:v>
                </c:pt>
                <c:pt idx="11">
                  <c:v>2853.8838749590595</c:v>
                </c:pt>
                <c:pt idx="12">
                  <c:v>3329.6536787932782</c:v>
                </c:pt>
                <c:pt idx="13">
                  <c:v>2839.7645009942426</c:v>
                </c:pt>
                <c:pt idx="14">
                  <c:v>2725.2033215419306</c:v>
                </c:pt>
                <c:pt idx="15">
                  <c:v>3249.9739863341542</c:v>
                </c:pt>
                <c:pt idx="16">
                  <c:v>2164.7281560831643</c:v>
                </c:pt>
                <c:pt idx="17">
                  <c:v>2408.8956487780815</c:v>
                </c:pt>
                <c:pt idx="18">
                  <c:v>2977.312127835984</c:v>
                </c:pt>
                <c:pt idx="19">
                  <c:v>2747.0638267069617</c:v>
                </c:pt>
                <c:pt idx="20">
                  <c:v>3182.4767133403161</c:v>
                </c:pt>
                <c:pt idx="21">
                  <c:v>2459.758286421486</c:v>
                </c:pt>
              </c:numCache>
            </c:numRef>
          </c:val>
          <c:extLst>
            <c:ext xmlns:c16="http://schemas.microsoft.com/office/drawing/2014/chart" uri="{C3380CC4-5D6E-409C-BE32-E72D297353CC}">
              <c16:uniqueId val="{00000001-5B00-49EC-A6F5-EF2F45B2A41A}"/>
            </c:ext>
          </c:extLst>
        </c:ser>
        <c:dLbls>
          <c:dLblPos val="outEnd"/>
          <c:showLegendKey val="0"/>
          <c:showVal val="1"/>
          <c:showCatName val="0"/>
          <c:showSerName val="0"/>
          <c:showPercent val="0"/>
          <c:showBubbleSize val="0"/>
        </c:dLbls>
        <c:gapWidth val="50"/>
        <c:overlap val="15"/>
        <c:axId val="1074344543"/>
        <c:axId val="1074342047"/>
      </c:barChart>
      <c:lineChart>
        <c:grouping val="standard"/>
        <c:varyColors val="0"/>
        <c:ser>
          <c:idx val="2"/>
          <c:order val="2"/>
          <c:tx>
            <c:strRef>
              <c:f>'Övrig hälso- och sjukvård 3'!$F$26</c:f>
              <c:strCache>
                <c:ptCount val="1"/>
                <c:pt idx="0">
                  <c:v>Riket 2022</c:v>
                </c:pt>
              </c:strCache>
            </c:strRef>
          </c:tx>
          <c:spPr>
            <a:ln w="28575" cap="rnd">
              <a:solidFill>
                <a:schemeClr val="accent3"/>
              </a:solidFill>
              <a:round/>
            </a:ln>
            <a:effectLst/>
          </c:spPr>
          <c:marker>
            <c:symbol val="none"/>
          </c:marker>
          <c:dLbls>
            <c:dLbl>
              <c:idx val="21"/>
              <c:layout>
                <c:manualLayout>
                  <c:x val="-4.4097222222222225E-2"/>
                  <c:y val="-0.22930555555555557"/>
                </c:manualLayout>
              </c:layout>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3F-B0A7-43AA-8F17-90AC5C6D341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'Övrig hälso- och sjukvård 3'!$C$27:$C$48</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'Övrig hälso- och sjukvård 3'!$F$27:$F$48</c:f>
              <c:numCache>
                <c:formatCode>#,##0</c:formatCode>
                <c:ptCount val="22"/>
                <c:pt idx="0">
                  <c:v>2459.758286421486</c:v>
                </c:pt>
                <c:pt idx="1">
                  <c:v>2459.758286421486</c:v>
                </c:pt>
                <c:pt idx="2">
                  <c:v>2459.758286421486</c:v>
                </c:pt>
                <c:pt idx="3">
                  <c:v>2459.758286421486</c:v>
                </c:pt>
                <c:pt idx="4">
                  <c:v>2459.758286421486</c:v>
                </c:pt>
                <c:pt idx="5">
                  <c:v>2459.758286421486</c:v>
                </c:pt>
                <c:pt idx="6">
                  <c:v>2459.758286421486</c:v>
                </c:pt>
                <c:pt idx="7">
                  <c:v>2459.758286421486</c:v>
                </c:pt>
                <c:pt idx="8">
                  <c:v>2459.758286421486</c:v>
                </c:pt>
                <c:pt idx="9">
                  <c:v>2459.758286421486</c:v>
                </c:pt>
                <c:pt idx="10">
                  <c:v>2459.758286421486</c:v>
                </c:pt>
                <c:pt idx="11">
                  <c:v>2459.758286421486</c:v>
                </c:pt>
                <c:pt idx="12">
                  <c:v>2459.758286421486</c:v>
                </c:pt>
                <c:pt idx="13">
                  <c:v>2459.758286421486</c:v>
                </c:pt>
                <c:pt idx="14">
                  <c:v>2459.758286421486</c:v>
                </c:pt>
                <c:pt idx="15">
                  <c:v>2459.758286421486</c:v>
                </c:pt>
                <c:pt idx="16">
                  <c:v>2459.758286421486</c:v>
                </c:pt>
                <c:pt idx="17">
                  <c:v>2459.758286421486</c:v>
                </c:pt>
                <c:pt idx="18">
                  <c:v>2459.758286421486</c:v>
                </c:pt>
                <c:pt idx="19">
                  <c:v>2459.758286421486</c:v>
                </c:pt>
                <c:pt idx="20">
                  <c:v>2459.758286421486</c:v>
                </c:pt>
              </c:numCache>
            </c:numRef>
          </c:val>
          <c:smooth val="0"/>
          <c:extLst>
            <c:ext xmlns:c16="http://schemas.microsoft.com/office/drawing/2014/chart" uri="{C3380CC4-5D6E-409C-BE32-E72D297353CC}">
              <c16:uniqueId val="{00000002-5B00-49EC-A6F5-EF2F45B2A41A}"/>
            </c:ext>
          </c:extLst>
        </c:ser>
        <c:dLbls>
          <c:showLegendKey val="0"/>
          <c:showVal val="0"/>
          <c:showCatName val="0"/>
          <c:showSerName val="0"/>
          <c:showPercent val="0"/>
          <c:showBubbleSize val="0"/>
        </c:dLbls>
        <c:marker val="1"/>
        <c:smooth val="0"/>
        <c:axId val="1074344543"/>
        <c:axId val="1074342047"/>
      </c:lineChart>
      <c:catAx>
        <c:axId val="1074344543"/>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2047"/>
        <c:crosses val="autoZero"/>
        <c:auto val="1"/>
        <c:lblAlgn val="ctr"/>
        <c:lblOffset val="100"/>
        <c:noMultiLvlLbl val="0"/>
      </c:catAx>
      <c:valAx>
        <c:axId val="1074342047"/>
        <c:scaling>
          <c:orientation val="minMax"/>
        </c:scaling>
        <c:delete val="0"/>
        <c:axPos val="l"/>
        <c:majorGridlines>
          <c:spPr>
            <a:ln w="1651" cap="flat" cmpd="sng" algn="ctr">
              <a:solidFill>
                <a:srgbClr val="C5C5C4"/>
              </a:solidFill>
              <a:round/>
            </a:ln>
            <a:effectLst/>
          </c:spPr>
        </c:majorGridlines>
        <c:numFmt formatCode="#,##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45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rgbClr val="F7F7F7"/>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Läkemedelsförmån!$D$25</c:f>
              <c:strCache>
                <c:ptCount val="1"/>
                <c:pt idx="0">
                  <c:v>2021</c:v>
                </c:pt>
              </c:strCache>
            </c:strRef>
          </c:tx>
          <c:spPr>
            <a:pattFill prst="dkDnDiag">
              <a:fgClr>
                <a:srgbClr val="005A69"/>
              </a:fgClr>
              <a:bgClr>
                <a:srgbClr val="FFFFFF"/>
              </a:bgClr>
            </a:pattFill>
            <a:ln>
              <a:noFill/>
            </a:ln>
            <a:effectLst/>
          </c:spPr>
          <c:invertIfNegative val="0"/>
          <c:dLbls>
            <c:delete val="1"/>
          </c:dLbls>
          <c:cat>
            <c:strRef>
              <c:f>Läkemedelsförmån!$C$26:$C$47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Läkemedelsförmån!$D$26:$D$47</c:f>
              <c:numCache>
                <c:formatCode>#,##0</c:formatCode>
                <c:ptCount val="22"/>
                <c:pt idx="0">
                  <c:v>2570.0384118678057</c:v>
                </c:pt>
                <c:pt idx="1">
                  <c:v>3316.2374122209676</c:v>
                </c:pt>
                <c:pt idx="2">
                  <c:v>2879.3807840265608</c:v>
                </c:pt>
                <c:pt idx="3">
                  <c:v>2605.8964794849521</c:v>
                </c:pt>
                <c:pt idx="4">
                  <c:v>2621.0386717302704</c:v>
                </c:pt>
                <c:pt idx="5">
                  <c:v>2699.9114783121863</c:v>
                </c:pt>
                <c:pt idx="6">
                  <c:v>2799.6358855062203</c:v>
                </c:pt>
                <c:pt idx="7">
                  <c:v>3622.8914280093768</c:v>
                </c:pt>
                <c:pt idx="8">
                  <c:v>3051.5235596494208</c:v>
                </c:pt>
                <c:pt idx="9">
                  <c:v>2705.3140096618358</c:v>
                </c:pt>
                <c:pt idx="10">
                  <c:v>3162.2532603823151</c:v>
                </c:pt>
                <c:pt idx="11">
                  <c:v>2358.3567497431027</c:v>
                </c:pt>
                <c:pt idx="12">
                  <c:v>3022.3036169254783</c:v>
                </c:pt>
                <c:pt idx="13">
                  <c:v>2682.5992855094005</c:v>
                </c:pt>
                <c:pt idx="14">
                  <c:v>2917.9078529001636</c:v>
                </c:pt>
                <c:pt idx="15">
                  <c:v>2905.8175299163968</c:v>
                </c:pt>
                <c:pt idx="16">
                  <c:v>2870.3777709049336</c:v>
                </c:pt>
                <c:pt idx="17">
                  <c:v>3181.9093913420943</c:v>
                </c:pt>
                <c:pt idx="18">
                  <c:v>2862.4653550820117</c:v>
                </c:pt>
                <c:pt idx="19">
                  <c:v>2713.4027527379872</c:v>
                </c:pt>
                <c:pt idx="20">
                  <c:v>3043.7377099077667</c:v>
                </c:pt>
                <c:pt idx="21">
                  <c:v>2709.5335306391216</c:v>
                </c:pt>
              </c:numCache>
            </c:numRef>
          </c:val>
          <c:extLst>
            <c:ext xmlns:c16="http://schemas.microsoft.com/office/drawing/2014/chart" uri="{C3380CC4-5D6E-409C-BE32-E72D297353CC}">
              <c16:uniqueId val="{00000000-5B00-49EC-A6F5-EF2F45B2A41A}"/>
            </c:ext>
          </c:extLst>
        </c:ser>
        <c:ser>
          <c:idx val="1"/>
          <c:order val="1"/>
          <c:tx>
            <c:strRef>
              <c:f>Läkemedelsförmån!$E$25</c:f>
              <c:strCache>
                <c:ptCount val="1"/>
                <c:pt idx="0">
                  <c:v>2022</c:v>
                </c:pt>
              </c:strCache>
            </c:strRef>
          </c:tx>
          <c:spPr>
            <a:solidFill>
              <a:srgbClr val="E06C00"/>
            </a:solidFill>
            <a:ln>
              <a:noFill/>
            </a:ln>
            <a:effectLst/>
          </c:spPr>
          <c:invertIfNegative val="0"/>
          <c:dLbls>
            <c:delete val="1"/>
          </c:dLbls>
          <c:cat>
            <c:strRef>
              <c:f>Läkemedelsförmån!$C$26:$C$47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Läkemedelsförmån!$E$26:$E$47</c:f>
              <c:numCache>
                <c:formatCode>#,##0</c:formatCode>
                <c:ptCount val="22"/>
                <c:pt idx="0">
                  <c:v>2737.2647925617216</c:v>
                </c:pt>
                <c:pt idx="1">
                  <c:v>3014.8596642724156</c:v>
                </c:pt>
                <c:pt idx="2">
                  <c:v>3169.5563943073576</c:v>
                </c:pt>
                <c:pt idx="3">
                  <c:v>2831.0362949024397</c:v>
                </c:pt>
                <c:pt idx="4">
                  <c:v>2768.7997984357094</c:v>
                </c:pt>
                <c:pt idx="5">
                  <c:v>2882.5213497442924</c:v>
                </c:pt>
                <c:pt idx="6">
                  <c:v>3039.8327082769842</c:v>
                </c:pt>
                <c:pt idx="7">
                  <c:v>3612.7049515309041</c:v>
                </c:pt>
                <c:pt idx="8">
                  <c:v>3333.4852682598212</c:v>
                </c:pt>
                <c:pt idx="9">
                  <c:v>2895.6391155911519</c:v>
                </c:pt>
                <c:pt idx="10">
                  <c:v>3368.7536170811395</c:v>
                </c:pt>
                <c:pt idx="11">
                  <c:v>2532.0471996797555</c:v>
                </c:pt>
                <c:pt idx="12">
                  <c:v>3264.1252912987925</c:v>
                </c:pt>
                <c:pt idx="13">
                  <c:v>2979.4783151163851</c:v>
                </c:pt>
                <c:pt idx="14">
                  <c:v>3124.1873372448017</c:v>
                </c:pt>
                <c:pt idx="15">
                  <c:v>3076.5495473622141</c:v>
                </c:pt>
                <c:pt idx="16">
                  <c:v>3149.6446643975305</c:v>
                </c:pt>
                <c:pt idx="17">
                  <c:v>3280.373255503258</c:v>
                </c:pt>
                <c:pt idx="18">
                  <c:v>3022.53712218286</c:v>
                </c:pt>
                <c:pt idx="19">
                  <c:v>2862.8820644600883</c:v>
                </c:pt>
                <c:pt idx="20">
                  <c:v>3363.0712304907756</c:v>
                </c:pt>
                <c:pt idx="21">
                  <c:v>2883.6312970655927</c:v>
                </c:pt>
              </c:numCache>
            </c:numRef>
          </c:val>
          <c:extLst>
            <c:ext xmlns:c16="http://schemas.microsoft.com/office/drawing/2014/chart" uri="{C3380CC4-5D6E-409C-BE32-E72D297353CC}">
              <c16:uniqueId val="{00000001-5B00-49EC-A6F5-EF2F45B2A41A}"/>
            </c:ext>
          </c:extLst>
        </c:ser>
        <c:dLbls>
          <c:dLblPos val="outEnd"/>
          <c:showLegendKey val="0"/>
          <c:showVal val="1"/>
          <c:showCatName val="0"/>
          <c:showSerName val="0"/>
          <c:showPercent val="0"/>
          <c:showBubbleSize val="0"/>
        </c:dLbls>
        <c:gapWidth val="70"/>
        <c:axId val="1074344543"/>
        <c:axId val="1074342047"/>
      </c:barChart>
      <c:lineChart>
        <c:grouping val="standard"/>
        <c:varyColors val="0"/>
        <c:ser>
          <c:idx val="2"/>
          <c:order val="2"/>
          <c:tx>
            <c:strRef>
              <c:f>Läkemedelsförmån!$I$25</c:f>
              <c:strCache>
                <c:ptCount val="1"/>
                <c:pt idx="0">
                  <c:v>Riket 2022</c:v>
                </c:pt>
              </c:strCache>
            </c:strRef>
          </c:tx>
          <c:spPr>
            <a:ln w="28575" cap="rnd">
              <a:solidFill>
                <a:schemeClr val="accent3"/>
              </a:solidFill>
              <a:round/>
            </a:ln>
            <a:effectLst/>
          </c:spPr>
          <c:marker>
            <c:symbol val="none"/>
          </c:marker>
          <c:dLbls>
            <c:dLbl>
              <c:idx val="21"/>
              <c:layout>
                <c:manualLayout>
                  <c:x val="-6.0633680555555451E-2"/>
                  <c:y val="-0.15169444444444444"/>
                </c:manualLayout>
              </c:layout>
              <c:spPr>
                <a:solidFill>
                  <a:srgbClr val="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3F-F56D-4ABA-9778-6108B8A89BD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Läkemedelsförmån!$C$26:$C$47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Läkemedelsförmån!$I$26:$I$47</c:f>
              <c:numCache>
                <c:formatCode>#,##0</c:formatCode>
                <c:ptCount val="22"/>
                <c:pt idx="0">
                  <c:v>2883.6312970655927</c:v>
                </c:pt>
                <c:pt idx="1">
                  <c:v>2883.6312970655927</c:v>
                </c:pt>
                <c:pt idx="2">
                  <c:v>2883.6312970655927</c:v>
                </c:pt>
                <c:pt idx="3">
                  <c:v>2883.6312970655927</c:v>
                </c:pt>
                <c:pt idx="4">
                  <c:v>2883.6312970655927</c:v>
                </c:pt>
                <c:pt idx="5">
                  <c:v>2883.6312970655927</c:v>
                </c:pt>
                <c:pt idx="6">
                  <c:v>2883.6312970655927</c:v>
                </c:pt>
                <c:pt idx="7">
                  <c:v>2883.6312970655927</c:v>
                </c:pt>
                <c:pt idx="8">
                  <c:v>2883.6312970655927</c:v>
                </c:pt>
                <c:pt idx="9">
                  <c:v>2883.6312970655927</c:v>
                </c:pt>
                <c:pt idx="10">
                  <c:v>2883.6312970655927</c:v>
                </c:pt>
                <c:pt idx="11">
                  <c:v>2883.6312970655927</c:v>
                </c:pt>
                <c:pt idx="12">
                  <c:v>2883.6312970655927</c:v>
                </c:pt>
                <c:pt idx="13">
                  <c:v>2883.6312970655927</c:v>
                </c:pt>
                <c:pt idx="14">
                  <c:v>2883.6312970655927</c:v>
                </c:pt>
                <c:pt idx="15">
                  <c:v>2883.6312970655927</c:v>
                </c:pt>
                <c:pt idx="16">
                  <c:v>2883.6312970655927</c:v>
                </c:pt>
                <c:pt idx="17">
                  <c:v>2883.6312970655927</c:v>
                </c:pt>
                <c:pt idx="18">
                  <c:v>2883.6312970655927</c:v>
                </c:pt>
                <c:pt idx="19">
                  <c:v>2883.6312970655927</c:v>
                </c:pt>
                <c:pt idx="20">
                  <c:v>2883.6312970655927</c:v>
                </c:pt>
                <c:pt idx="21">
                  <c:v>2883.6312970655927</c:v>
                </c:pt>
              </c:numCache>
            </c:numRef>
          </c:val>
          <c:smooth val="0"/>
          <c:extLst>
            <c:ext xmlns:c16="http://schemas.microsoft.com/office/drawing/2014/chart" uri="{C3380CC4-5D6E-409C-BE32-E72D297353CC}">
              <c16:uniqueId val="{00000002-5B00-49EC-A6F5-EF2F45B2A41A}"/>
            </c:ext>
          </c:extLst>
        </c:ser>
        <c:dLbls>
          <c:showLegendKey val="0"/>
          <c:showVal val="0"/>
          <c:showCatName val="0"/>
          <c:showSerName val="0"/>
          <c:showPercent val="0"/>
          <c:showBubbleSize val="0"/>
        </c:dLbls>
        <c:marker val="1"/>
        <c:smooth val="0"/>
        <c:axId val="1074344543"/>
        <c:axId val="1074342047"/>
      </c:lineChart>
      <c:catAx>
        <c:axId val="1074344543"/>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2047"/>
        <c:crosses val="autoZero"/>
        <c:auto val="1"/>
        <c:lblAlgn val="ctr"/>
        <c:lblOffset val="100"/>
        <c:noMultiLvlLbl val="0"/>
      </c:catAx>
      <c:valAx>
        <c:axId val="1074342047"/>
        <c:scaling>
          <c:orientation val="minMax"/>
        </c:scaling>
        <c:delete val="0"/>
        <c:axPos val="l"/>
        <c:majorGridlines>
          <c:spPr>
            <a:ln w="1651" cap="flat" cmpd="sng" algn="ctr">
              <a:solidFill>
                <a:srgbClr val="C5C5C4"/>
              </a:solidFill>
              <a:round/>
            </a:ln>
            <a:effectLst/>
          </c:spPr>
        </c:majorGridlines>
        <c:numFmt formatCode="#,##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45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rgbClr val="F7F7F7"/>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tx>
            <c:strRef>
              <c:f>'Kostnader och intäkter 2'!$P$5</c:f>
              <c:strCache>
                <c:ptCount val="1"/>
                <c:pt idx="0">
                  <c:v>2022</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415-4950-B84B-9CBDE5F7745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415-4950-B84B-9CBDE5F7745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415-4950-B84B-9CBDE5F7745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415-4950-B84B-9CBDE5F7745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415-4950-B84B-9CBDE5F7745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415-4950-B84B-9CBDE5F7745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415-4950-B84B-9CBDE5F7745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0415-4950-B84B-9CBDE5F77452}"/>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62-A21C-4544-B727-F515AB5D73ED}"/>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9E5-4027-B359-78BE0905645D}"/>
              </c:ext>
            </c:extLst>
          </c:dPt>
          <c:dLbls>
            <c:dLbl>
              <c:idx val="1"/>
              <c:layout>
                <c:manualLayout>
                  <c:x val="-0.18190037370477322"/>
                  <c:y val="8.1302546296296296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sv-SE"/>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0415-4950-B84B-9CBDE5F77452}"/>
                </c:ext>
              </c:extLst>
            </c:dLbl>
            <c:dLbl>
              <c:idx val="4"/>
              <c:layout>
                <c:manualLayout>
                  <c:x val="-8.8651477832512315E-2"/>
                  <c:y val="-0.2207856481481481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sv-SE"/>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0415-4950-B84B-9CBDE5F77452}"/>
                </c:ext>
              </c:extLst>
            </c:dLbl>
            <c:dLbl>
              <c:idx val="5"/>
              <c:layout>
                <c:manualLayout>
                  <c:x val="0.17523993545099373"/>
                  <c:y val="-6.4030787037037032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sv-SE"/>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0415-4950-B84B-9CBDE5F77452}"/>
                </c:ext>
              </c:extLst>
            </c:dLbl>
            <c:dLbl>
              <c:idx val="7"/>
              <c:layout>
                <c:manualLayout>
                  <c:x val="-8.0898590113810086E-3"/>
                  <c:y val="-5.7783796296296298E-2"/>
                </c:manualLayout>
              </c:layout>
              <c:showLegendKey val="0"/>
              <c:showVal val="0"/>
              <c:showCatName val="1"/>
              <c:showSerName val="0"/>
              <c:showPercent val="1"/>
              <c:showBubbleSize val="0"/>
              <c:separator>
</c:separator>
              <c:extLst>
                <c:ext xmlns:c15="http://schemas.microsoft.com/office/drawing/2012/chart" uri="{CE6537A1-D6FC-4f65-9D91-7224C49458BB}">
                  <c15:layout>
                    <c:manualLayout>
                      <c:w val="0.2703361219636487"/>
                      <c:h val="9.9218749999999994E-2"/>
                    </c:manualLayout>
                  </c15:layout>
                </c:ext>
                <c:ext xmlns:c16="http://schemas.microsoft.com/office/drawing/2014/chart" uri="{C3380CC4-5D6E-409C-BE32-E72D297353CC}">
                  <c16:uniqueId val="{0000000F-0415-4950-B84B-9CBDE5F77452}"/>
                </c:ext>
              </c:extLst>
            </c:dLbl>
            <c:dLbl>
              <c:idx val="8"/>
              <c:layout>
                <c:manualLayout>
                  <c:x val="0.1096910565653134"/>
                  <c:y val="0.1437738425925926"/>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sv-SE"/>
                </a:p>
              </c:txPr>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62-A21C-4544-B727-F515AB5D73E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sv-SE"/>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'Kostnader och intäkter 2'!$C$6:$C$15</c:f>
              <c:strCache>
                <c:ptCount val="10"/>
                <c:pt idx="0">
                  <c:v>Övrig hälso- och sjukvård inkl. politisk verksamhet</c:v>
                </c:pt>
                <c:pt idx="1">
                  <c:v>Primärvård</c:v>
                </c:pt>
                <c:pt idx="2">
                  <c:v>Psykiatrisk heldygnsvård</c:v>
                </c:pt>
                <c:pt idx="3">
                  <c:v>Specialiserad psykiatrisk öppenvård</c:v>
                </c:pt>
                <c:pt idx="4">
                  <c:v>Somatisk sluten vård</c:v>
                </c:pt>
                <c:pt idx="5">
                  <c:v>Specialiserad somatisk öppenvård</c:v>
                </c:pt>
                <c:pt idx="6">
                  <c:v>Tandvård</c:v>
                </c:pt>
                <c:pt idx="7">
                  <c:v>Läkemedelsförmånen</c:v>
                </c:pt>
                <c:pt idx="8">
                  <c:v>Trafik och infrastruktur</c:v>
                </c:pt>
                <c:pt idx="9">
                  <c:v>Övrig regional utveckling</c:v>
                </c:pt>
              </c:strCache>
            </c:strRef>
          </c:cat>
          <c:val>
            <c:numRef>
              <c:f>'Kostnader och intäkter 2'!$P$6:$P$15</c:f>
              <c:numCache>
                <c:formatCode>#,##0</c:formatCode>
                <c:ptCount val="10"/>
                <c:pt idx="0">
                  <c:v>26728.958098835072</c:v>
                </c:pt>
                <c:pt idx="1">
                  <c:v>56639.189856756588</c:v>
                </c:pt>
                <c:pt idx="2">
                  <c:v>10371.419524308838</c:v>
                </c:pt>
                <c:pt idx="3">
                  <c:v>16191.581708081818</c:v>
                </c:pt>
                <c:pt idx="4">
                  <c:v>96663.9412431979</c:v>
                </c:pt>
                <c:pt idx="5">
                  <c:v>72639.191301273007</c:v>
                </c:pt>
                <c:pt idx="6">
                  <c:v>7476.3775644648176</c:v>
                </c:pt>
                <c:pt idx="7">
                  <c:v>30141.998907270441</c:v>
                </c:pt>
                <c:pt idx="8">
                  <c:v>30114.774879100001</c:v>
                </c:pt>
                <c:pt idx="9">
                  <c:v>7582.3908954003</c:v>
                </c:pt>
              </c:numCache>
            </c:numRef>
          </c:val>
          <c:extLst>
            <c:ext xmlns:c16="http://schemas.microsoft.com/office/drawing/2014/chart" uri="{C3380CC4-5D6E-409C-BE32-E72D297353CC}">
              <c16:uniqueId val="{00000010-0415-4950-B84B-9CBDE5F77452}"/>
            </c:ext>
          </c:extLst>
        </c:ser>
        <c:dLbls>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extLst/>
  </c:chart>
  <c:spPr>
    <a:solidFill>
      <a:srgbClr val="F7F7F7"/>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clustered"/>
        <c:varyColors val="0"/>
        <c:ser>
          <c:idx val="0"/>
          <c:order val="0"/>
          <c:tx>
            <c:strRef>
              <c:f>Rekvisitionsläkemedel!$D$26</c:f>
              <c:strCache>
                <c:ptCount val="1"/>
                <c:pt idx="0">
                  <c:v>2021</c:v>
                </c:pt>
              </c:strCache>
            </c:strRef>
          </c:tx>
          <c:spPr>
            <a:pattFill prst="dkUpDiag">
              <a:fgClr>
                <a:srgbClr val="005A69"/>
              </a:fgClr>
              <a:bgClr>
                <a:srgbClr val="FFFFFF"/>
              </a:bgClr>
            </a:pattFill>
            <a:ln>
              <a:noFill/>
            </a:ln>
            <a:effectLst/>
          </c:spPr>
          <c:invertIfNegative val="0"/>
          <c:dLbls>
            <c:delete val="1"/>
          </c:dLbls>
          <c:cat>
            <c:strRef>
              <c:f>Rekvisitionsläkemedel!$C$27:$C$48</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Rekvisitionsläkemedel!$D$27:$D$48</c:f>
              <c:numCache>
                <c:formatCode>#,##0</c:formatCode>
                <c:ptCount val="22"/>
                <c:pt idx="0">
                  <c:v>653.37854260148174</c:v>
                </c:pt>
                <c:pt idx="1">
                  <c:v>1121.4451706976249</c:v>
                </c:pt>
                <c:pt idx="2">
                  <c:v>891.3158008091425</c:v>
                </c:pt>
                <c:pt idx="3">
                  <c:v>1398.7532573705994</c:v>
                </c:pt>
                <c:pt idx="4">
                  <c:v>854.34988993744992</c:v>
                </c:pt>
                <c:pt idx="5">
                  <c:v>1116.3568407593193</c:v>
                </c:pt>
                <c:pt idx="6">
                  <c:v>918.37766764438152</c:v>
                </c:pt>
                <c:pt idx="7">
                  <c:v>950.80408517893147</c:v>
                </c:pt>
                <c:pt idx="8">
                  <c:v>1050.7307927040274</c:v>
                </c:pt>
                <c:pt idx="9">
                  <c:v>1283.491095780523</c:v>
                </c:pt>
                <c:pt idx="10">
                  <c:v>1056.6084211300745</c:v>
                </c:pt>
                <c:pt idx="11">
                  <c:v>970.27897383112338</c:v>
                </c:pt>
                <c:pt idx="12">
                  <c:v>1011.1939383130003</c:v>
                </c:pt>
                <c:pt idx="13">
                  <c:v>1082.1664189418238</c:v>
                </c:pt>
                <c:pt idx="14">
                  <c:v>957.10245297830932</c:v>
                </c:pt>
                <c:pt idx="15">
                  <c:v>1040.2688054593307</c:v>
                </c:pt>
                <c:pt idx="16">
                  <c:v>1108.5357250831401</c:v>
                </c:pt>
                <c:pt idx="17">
                  <c:v>1031.9706134082469</c:v>
                </c:pt>
                <c:pt idx="18">
                  <c:v>810.27458463961716</c:v>
                </c:pt>
                <c:pt idx="19">
                  <c:v>1121.7826145547651</c:v>
                </c:pt>
                <c:pt idx="20">
                  <c:v>1233.514756120516</c:v>
                </c:pt>
                <c:pt idx="21">
                  <c:v>982.69713225410771</c:v>
                </c:pt>
              </c:numCache>
            </c:numRef>
          </c:val>
          <c:extLst>
            <c:ext xmlns:c16="http://schemas.microsoft.com/office/drawing/2014/chart" uri="{C3380CC4-5D6E-409C-BE32-E72D297353CC}">
              <c16:uniqueId val="{00000000-5B00-49EC-A6F5-EF2F45B2A41A}"/>
            </c:ext>
          </c:extLst>
        </c:ser>
        <c:ser>
          <c:idx val="1"/>
          <c:order val="1"/>
          <c:tx>
            <c:strRef>
              <c:f>Rekvisitionsläkemedel!$E$26</c:f>
              <c:strCache>
                <c:ptCount val="1"/>
                <c:pt idx="0">
                  <c:v>2022</c:v>
                </c:pt>
              </c:strCache>
            </c:strRef>
          </c:tx>
          <c:spPr>
            <a:solidFill>
              <a:srgbClr val="E06C00"/>
            </a:solidFill>
            <a:ln>
              <a:noFill/>
            </a:ln>
            <a:effectLst/>
          </c:spPr>
          <c:invertIfNegative val="0"/>
          <c:dLbls>
            <c:delete val="1"/>
          </c:dLbls>
          <c:cat>
            <c:strRef>
              <c:f>Rekvisitionsläkemedel!$C$27:$C$48</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Rekvisitionsläkemedel!$E$27:$E$48</c:f>
              <c:numCache>
                <c:formatCode>#,##0</c:formatCode>
                <c:ptCount val="22"/>
                <c:pt idx="0">
                  <c:v>712.28720010065456</c:v>
                </c:pt>
                <c:pt idx="1">
                  <c:v>1300.2830174552389</c:v>
                </c:pt>
                <c:pt idx="2">
                  <c:v>905.58754123067365</c:v>
                </c:pt>
                <c:pt idx="3">
                  <c:v>1527.8272220244453</c:v>
                </c:pt>
                <c:pt idx="4">
                  <c:v>934.6731217811348</c:v>
                </c:pt>
                <c:pt idx="5">
                  <c:v>1174.5418063474197</c:v>
                </c:pt>
                <c:pt idx="6">
                  <c:v>1049.6102312775774</c:v>
                </c:pt>
                <c:pt idx="7">
                  <c:v>1405.8489856636097</c:v>
                </c:pt>
                <c:pt idx="8">
                  <c:v>1128.8638573641658</c:v>
                </c:pt>
                <c:pt idx="9">
                  <c:v>1218.278081436644</c:v>
                </c:pt>
                <c:pt idx="10">
                  <c:v>1047.8940335509692</c:v>
                </c:pt>
                <c:pt idx="11">
                  <c:v>1029.7636376869609</c:v>
                </c:pt>
                <c:pt idx="12">
                  <c:v>1160.0453233878006</c:v>
                </c:pt>
                <c:pt idx="13">
                  <c:v>1130.707146848966</c:v>
                </c:pt>
                <c:pt idx="14">
                  <c:v>1046.9768054917301</c:v>
                </c:pt>
                <c:pt idx="15">
                  <c:v>1096.0424543026604</c:v>
                </c:pt>
                <c:pt idx="16">
                  <c:v>1085.844348388983</c:v>
                </c:pt>
                <c:pt idx="17">
                  <c:v>1056.4610609828787</c:v>
                </c:pt>
                <c:pt idx="18">
                  <c:v>979.87487751564038</c:v>
                </c:pt>
                <c:pt idx="19">
                  <c:v>1165.4210173908323</c:v>
                </c:pt>
                <c:pt idx="20">
                  <c:v>1272.18804303768</c:v>
                </c:pt>
                <c:pt idx="21">
                  <c:v>1034.3321960072826</c:v>
                </c:pt>
              </c:numCache>
            </c:numRef>
          </c:val>
          <c:extLst>
            <c:ext xmlns:c16="http://schemas.microsoft.com/office/drawing/2014/chart" uri="{C3380CC4-5D6E-409C-BE32-E72D297353CC}">
              <c16:uniqueId val="{00000001-5B00-49EC-A6F5-EF2F45B2A41A}"/>
            </c:ext>
          </c:extLst>
        </c:ser>
        <c:dLbls>
          <c:dLblPos val="outEnd"/>
          <c:showLegendKey val="0"/>
          <c:showVal val="1"/>
          <c:showCatName val="0"/>
          <c:showSerName val="0"/>
          <c:showPercent val="0"/>
          <c:showBubbleSize val="0"/>
        </c:dLbls>
        <c:gapWidth val="70"/>
        <c:axId val="1074344543"/>
        <c:axId val="1074342047"/>
      </c:barChart>
      <c:lineChart>
        <c:grouping val="standard"/>
        <c:varyColors val="0"/>
        <c:ser>
          <c:idx val="2"/>
          <c:order val="2"/>
          <c:tx>
            <c:strRef>
              <c:f>Rekvisitionsläkemedel!$I$26</c:f>
              <c:strCache>
                <c:ptCount val="1"/>
                <c:pt idx="0">
                  <c:v>Riket 2022</c:v>
                </c:pt>
              </c:strCache>
            </c:strRef>
          </c:tx>
          <c:spPr>
            <a:ln w="28575" cap="rnd">
              <a:solidFill>
                <a:schemeClr val="accent3"/>
              </a:solidFill>
              <a:round/>
            </a:ln>
            <a:effectLst/>
          </c:spPr>
          <c:marker>
            <c:symbol val="none"/>
          </c:marker>
          <c:dLbls>
            <c:dLbl>
              <c:idx val="21"/>
              <c:layout>
                <c:manualLayout>
                  <c:x val="-3.3072916666666667E-2"/>
                  <c:y val="-0.1905"/>
                </c:manualLayout>
              </c:layout>
              <c:spPr>
                <a:solidFill>
                  <a:srgbClr val="FFFFFF"/>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40-4708-4350-88A1-D91A036C2E9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Rekvisitionsläkemedel!$C$27:$C$48</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Rekvisitionsläkemedel!$I$27:$I$48</c:f>
              <c:numCache>
                <c:formatCode>#,##0</c:formatCode>
                <c:ptCount val="22"/>
                <c:pt idx="0">
                  <c:v>1034.3321960072826</c:v>
                </c:pt>
                <c:pt idx="1">
                  <c:v>1034.3321960072826</c:v>
                </c:pt>
                <c:pt idx="2">
                  <c:v>1034.3321960072826</c:v>
                </c:pt>
                <c:pt idx="3">
                  <c:v>1034.3321960072826</c:v>
                </c:pt>
                <c:pt idx="4">
                  <c:v>1034.3321960072826</c:v>
                </c:pt>
                <c:pt idx="5">
                  <c:v>1034.3321960072826</c:v>
                </c:pt>
                <c:pt idx="6">
                  <c:v>1034.3321960072826</c:v>
                </c:pt>
                <c:pt idx="7">
                  <c:v>1034.3321960072826</c:v>
                </c:pt>
                <c:pt idx="8">
                  <c:v>1034.3321960072826</c:v>
                </c:pt>
                <c:pt idx="9">
                  <c:v>1034.3321960072826</c:v>
                </c:pt>
                <c:pt idx="10">
                  <c:v>1034.3321960072826</c:v>
                </c:pt>
                <c:pt idx="11">
                  <c:v>1034.3321960072826</c:v>
                </c:pt>
                <c:pt idx="12">
                  <c:v>1034.3321960072826</c:v>
                </c:pt>
                <c:pt idx="13">
                  <c:v>1034.3321960072826</c:v>
                </c:pt>
                <c:pt idx="14">
                  <c:v>1034.3321960072826</c:v>
                </c:pt>
                <c:pt idx="15">
                  <c:v>1034.3321960072826</c:v>
                </c:pt>
                <c:pt idx="16">
                  <c:v>1034.3321960072826</c:v>
                </c:pt>
                <c:pt idx="17">
                  <c:v>1034.3321960072826</c:v>
                </c:pt>
                <c:pt idx="18">
                  <c:v>1034.3321960072826</c:v>
                </c:pt>
                <c:pt idx="19">
                  <c:v>1034.3321960072826</c:v>
                </c:pt>
                <c:pt idx="20">
                  <c:v>1034.3321960072826</c:v>
                </c:pt>
                <c:pt idx="21">
                  <c:v>1034.3321960072826</c:v>
                </c:pt>
              </c:numCache>
            </c:numRef>
          </c:val>
          <c:smooth val="0"/>
          <c:extLst>
            <c:ext xmlns:c16="http://schemas.microsoft.com/office/drawing/2014/chart" uri="{C3380CC4-5D6E-409C-BE32-E72D297353CC}">
              <c16:uniqueId val="{00000002-5B00-49EC-A6F5-EF2F45B2A41A}"/>
            </c:ext>
          </c:extLst>
        </c:ser>
        <c:dLbls>
          <c:showLegendKey val="0"/>
          <c:showVal val="0"/>
          <c:showCatName val="0"/>
          <c:showSerName val="0"/>
          <c:showPercent val="0"/>
          <c:showBubbleSize val="0"/>
        </c:dLbls>
        <c:marker val="1"/>
        <c:smooth val="0"/>
        <c:axId val="1074344543"/>
        <c:axId val="1074342047"/>
      </c:lineChart>
      <c:catAx>
        <c:axId val="1074344543"/>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2047"/>
        <c:crosses val="autoZero"/>
        <c:auto val="1"/>
        <c:lblAlgn val="ctr"/>
        <c:lblOffset val="100"/>
        <c:noMultiLvlLbl val="0"/>
      </c:catAx>
      <c:valAx>
        <c:axId val="1074342047"/>
        <c:scaling>
          <c:orientation val="minMax"/>
        </c:scaling>
        <c:delete val="0"/>
        <c:axPos val="l"/>
        <c:majorGridlines>
          <c:spPr>
            <a:ln w="1651" cap="flat" cmpd="sng" algn="ctr">
              <a:solidFill>
                <a:srgbClr val="C5C5C4"/>
              </a:solidFill>
              <a:round/>
            </a:ln>
            <a:effectLst/>
          </c:spPr>
        </c:majorGridlines>
        <c:numFmt formatCode="#,##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45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rgbClr val="F7F7F7"/>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386666666666665"/>
          <c:y val="0.15069444444444444"/>
          <c:w val="0.6379111111111111"/>
          <c:h val="0.79738888888888892"/>
        </c:manualLayout>
      </c:layout>
      <c:pieChart>
        <c:varyColors val="1"/>
        <c:ser>
          <c:idx val="0"/>
          <c:order val="0"/>
          <c:spPr>
            <a:ln w="12700" cap="flat" cmpd="sng" algn="ctr">
              <a:solidFill>
                <a:srgbClr val="F7F7F7"/>
              </a:solidFill>
              <a:prstDash val="solid"/>
              <a:round/>
              <a:headEnd type="none" w="med" len="med"/>
              <a:tailEnd type="none" w="med" len="med"/>
            </a:ln>
          </c:spPr>
          <c:dPt>
            <c:idx val="0"/>
            <c:bubble3D val="0"/>
            <c:spPr>
              <a:solidFill>
                <a:srgbClr val="005A69"/>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2-A75B-4F03-A1DD-CC25FB34ED8B}"/>
              </c:ext>
            </c:extLst>
          </c:dPt>
          <c:dPt>
            <c:idx val="1"/>
            <c:bubble3D val="0"/>
            <c:spPr>
              <a:solidFill>
                <a:srgbClr val="E06C00"/>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3-A75B-4F03-A1DD-CC25FB34ED8B}"/>
              </c:ext>
            </c:extLst>
          </c:dPt>
          <c:dPt>
            <c:idx val="2"/>
            <c:bubble3D val="0"/>
            <c:spPr>
              <a:solidFill>
                <a:srgbClr val="3A6E31"/>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4-A75B-4F03-A1DD-CC25FB34ED8B}"/>
              </c:ext>
            </c:extLst>
          </c:dPt>
          <c:dPt>
            <c:idx val="3"/>
            <c:bubble3D val="0"/>
            <c:spPr>
              <a:solidFill>
                <a:srgbClr val="7D5740"/>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5-A75B-4F03-A1DD-CC25FB34ED8B}"/>
              </c:ext>
            </c:extLst>
          </c:dPt>
          <c:dPt>
            <c:idx val="4"/>
            <c:bubble3D val="0"/>
            <c:spPr>
              <a:solidFill>
                <a:srgbClr val="7D2B40"/>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6-A75B-4F03-A1DD-CC25FB34ED8B}"/>
              </c:ext>
            </c:extLst>
          </c:dPt>
          <c:dLbls>
            <c:dLbl>
              <c:idx val="0"/>
              <c:dLblPos val="outEnd"/>
              <c:showLegendKey val="0"/>
              <c:showVal val="0"/>
              <c:showCatName val="1"/>
              <c:showSerName val="0"/>
              <c:showPercent val="1"/>
              <c:showBubbleSize val="0"/>
              <c:extLst>
                <c:ext xmlns:c15="http://schemas.microsoft.com/office/drawing/2012/chart" uri="{CE6537A1-D6FC-4f65-9D91-7224C49458BB}">
                  <c15:layout>
                    <c:manualLayout>
                      <c:w val="0.22370355555555552"/>
                      <c:h val="0.18351499999999996"/>
                    </c:manualLayout>
                  </c15:layout>
                </c:ext>
                <c:ext xmlns:c16="http://schemas.microsoft.com/office/drawing/2014/chart" uri="{C3380CC4-5D6E-409C-BE32-E72D297353CC}">
                  <c16:uniqueId val="{00000002-A75B-4F03-A1DD-CC25FB34ED8B}"/>
                </c:ext>
              </c:extLst>
            </c:dLbl>
            <c:dLbl>
              <c:idx val="3"/>
              <c:layout>
                <c:manualLayout>
                  <c:x val="0.20037777777777777"/>
                  <c:y val="-0.24694444444444444"/>
                </c:manualLayout>
              </c:layout>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Arial" panose="020B0604020202020204" pitchFamily="34" charset="0"/>
                      <a:ea typeface="Open Sans"/>
                      <a:cs typeface="Arial" panose="020B0604020202020204" pitchFamily="34" charset="0"/>
                    </a:defRPr>
                  </a:pPr>
                  <a:endParaRPr lang="sv-SE"/>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75B-4F03-A1DD-CC25FB34ED8B}"/>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endParaRPr lang="sv-S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'Regional utveckling 2'!$C$26:$C$30</c:f>
              <c:strCache>
                <c:ptCount val="5"/>
                <c:pt idx="0">
                  <c:v>Allmän regional utveckling</c:v>
                </c:pt>
                <c:pt idx="1">
                  <c:v>Kultur</c:v>
                </c:pt>
                <c:pt idx="2">
                  <c:v>Politisk verksamhet</c:v>
                </c:pt>
                <c:pt idx="3">
                  <c:v>Trafik och infrastruktur</c:v>
                </c:pt>
                <c:pt idx="4">
                  <c:v>Utbildning</c:v>
                </c:pt>
              </c:strCache>
            </c:strRef>
          </c:cat>
          <c:val>
            <c:numRef>
              <c:f>'Regional utveckling 2'!$E$26:$E$30</c:f>
              <c:numCache>
                <c:formatCode>#,##0</c:formatCode>
                <c:ptCount val="5"/>
                <c:pt idx="0">
                  <c:v>2058.7088648700001</c:v>
                </c:pt>
                <c:pt idx="1">
                  <c:v>4002.8829240334999</c:v>
                </c:pt>
                <c:pt idx="2">
                  <c:v>295.56603988280006</c:v>
                </c:pt>
                <c:pt idx="3">
                  <c:v>30114.774879100001</c:v>
                </c:pt>
                <c:pt idx="4">
                  <c:v>1225.2330666140001</c:v>
                </c:pt>
              </c:numCache>
            </c:numRef>
          </c:val>
          <c:extLst>
            <c:ext xmlns:c16="http://schemas.microsoft.com/office/drawing/2014/chart" uri="{C3380CC4-5D6E-409C-BE32-E72D297353CC}">
              <c16:uniqueId val="{00000000-A75B-4F03-A1DD-CC25FB34ED8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7F7F7"/>
    </a:solidFill>
    <a:ln w="9525" cap="flat" cmpd="sng" algn="ctr">
      <a:noFill/>
      <a:round/>
    </a:ln>
    <a:effectLst/>
    <a:extLst>
      <a:ext uri="{91240B29-F687-4F45-9708-019B960494DF}">
        <a14:hiddenLine xmlns:a14="http://schemas.microsoft.com/office/drawing/2010/main" w="9525" cap="flat" cmpd="sng" algn="ctr">
          <a:solidFill>
            <a:srgbClr val="000000">
              <a:lumMod val="15000"/>
              <a:lumOff val="85000"/>
            </a:srgbClr>
          </a:solidFill>
          <a:round/>
        </a14:hiddenLine>
      </a:ext>
    </a:extLst>
  </c:spPr>
  <c:txPr>
    <a:bodyPr/>
    <a:lstStyle/>
    <a:p>
      <a:pPr>
        <a:defRPr sz="900">
          <a:solidFill>
            <a:srgbClr val="000000"/>
          </a:solidFill>
          <a:latin typeface="Arial" panose="020B0604020202020204" pitchFamily="34" charset="0"/>
          <a:ea typeface="Open Sans"/>
          <a:cs typeface="Arial" panose="020B0604020202020204" pitchFamily="34" charset="0"/>
        </a:defRPr>
      </a:pPr>
      <a:endParaRPr lang="sv-SE"/>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'Regional utveckling 3'!$E$4</c:f>
              <c:strCache>
                <c:ptCount val="1"/>
                <c:pt idx="0">
                  <c:v>Allmän regional utveckling</c:v>
                </c:pt>
              </c:strCache>
            </c:strRef>
          </c:tx>
          <c:spPr>
            <a:solidFill>
              <a:schemeClr val="accent1"/>
            </a:solidFill>
            <a:ln>
              <a:noFill/>
            </a:ln>
            <a:effectLst/>
          </c:spPr>
          <c:invertIfNegative val="0"/>
          <c:cat>
            <c:strRef>
              <c:f>'Regional utveckling 3'!$D$5:$D$25</c:f>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c:v>
                </c:pt>
              </c:strCache>
            </c:strRef>
          </c:cat>
          <c:val>
            <c:numRef>
              <c:f>'Regional utveckling 3'!$E$5:$E$25</c:f>
              <c:numCache>
                <c:formatCode>"kr"#,##0_);\("kr"#,##0\)</c:formatCode>
                <c:ptCount val="21"/>
                <c:pt idx="0">
                  <c:v>73.769675499492422</c:v>
                </c:pt>
                <c:pt idx="1">
                  <c:v>182.18936712904497</c:v>
                </c:pt>
                <c:pt idx="2">
                  <c:v>214.82916124085324</c:v>
                </c:pt>
                <c:pt idx="3">
                  <c:v>156.80889657393752</c:v>
                </c:pt>
                <c:pt idx="4">
                  <c:v>200.48061162841734</c:v>
                </c:pt>
                <c:pt idx="5">
                  <c:v>220.2265886901412</c:v>
                </c:pt>
                <c:pt idx="6">
                  <c:v>137.25672255168323</c:v>
                </c:pt>
                <c:pt idx="7">
                  <c:v>211.03670114652888</c:v>
                </c:pt>
                <c:pt idx="8">
                  <c:v>252.07752592051045</c:v>
                </c:pt>
                <c:pt idx="9">
                  <c:v>188.12328921690172</c:v>
                </c:pt>
                <c:pt idx="10">
                  <c:v>366.75734197023183</c:v>
                </c:pt>
                <c:pt idx="11">
                  <c:v>302.84249373186469</c:v>
                </c:pt>
                <c:pt idx="12">
                  <c:v>172.85523049530173</c:v>
                </c:pt>
                <c:pt idx="13">
                  <c:v>78.371860227349643</c:v>
                </c:pt>
                <c:pt idx="14">
                  <c:v>183.82990531025632</c:v>
                </c:pt>
                <c:pt idx="15">
                  <c:v>128.77000285382167</c:v>
                </c:pt>
                <c:pt idx="16">
                  <c:v>143.87601997821307</c:v>
                </c:pt>
                <c:pt idx="17">
                  <c:v>188.43747644531544</c:v>
                </c:pt>
                <c:pt idx="18">
                  <c:v>170.10803669990409</c:v>
                </c:pt>
                <c:pt idx="19">
                  <c:v>224.73984356501603</c:v>
                </c:pt>
                <c:pt idx="20">
                  <c:v>195.66581833238354</c:v>
                </c:pt>
              </c:numCache>
            </c:numRef>
          </c:val>
          <c:extLst>
            <c:ext xmlns:c16="http://schemas.microsoft.com/office/drawing/2014/chart" uri="{C3380CC4-5D6E-409C-BE32-E72D297353CC}">
              <c16:uniqueId val="{00000000-E655-45A0-8B7C-E88DFA0C734F}"/>
            </c:ext>
          </c:extLst>
        </c:ser>
        <c:ser>
          <c:idx val="1"/>
          <c:order val="1"/>
          <c:tx>
            <c:strRef>
              <c:f>'Regional utveckling 3'!$F$4</c:f>
              <c:strCache>
                <c:ptCount val="1"/>
                <c:pt idx="0">
                  <c:v>Kultur</c:v>
                </c:pt>
              </c:strCache>
            </c:strRef>
          </c:tx>
          <c:spPr>
            <a:solidFill>
              <a:schemeClr val="accent2"/>
            </a:solidFill>
            <a:ln>
              <a:noFill/>
            </a:ln>
            <a:effectLst/>
          </c:spPr>
          <c:invertIfNegative val="0"/>
          <c:cat>
            <c:strRef>
              <c:f>'Regional utveckling 3'!$D$5:$D$25</c:f>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c:v>
                </c:pt>
              </c:strCache>
            </c:strRef>
          </c:cat>
          <c:val>
            <c:numRef>
              <c:f>'Regional utveckling 3'!$F$5:$F$25</c:f>
              <c:numCache>
                <c:formatCode>"kr"#,##0_);\("kr"#,##0\)</c:formatCode>
                <c:ptCount val="21"/>
                <c:pt idx="0">
                  <c:v>203.68627068470963</c:v>
                </c:pt>
                <c:pt idx="1">
                  <c:v>219.62553845693094</c:v>
                </c:pt>
                <c:pt idx="2">
                  <c:v>347.03172200445522</c:v>
                </c:pt>
                <c:pt idx="3">
                  <c:v>364.47473257726017</c:v>
                </c:pt>
                <c:pt idx="4">
                  <c:v>468.69115961778641</c:v>
                </c:pt>
                <c:pt idx="5">
                  <c:v>347.46861771111168</c:v>
                </c:pt>
                <c:pt idx="6">
                  <c:v>335.06788152322667</c:v>
                </c:pt>
                <c:pt idx="7">
                  <c:v>415.14363109487215</c:v>
                </c:pt>
                <c:pt idx="8">
                  <c:v>405.62431936635454</c:v>
                </c:pt>
                <c:pt idx="9">
                  <c:v>338.67304785519468</c:v>
                </c:pt>
                <c:pt idx="10">
                  <c:v>635.71272608173513</c:v>
                </c:pt>
                <c:pt idx="11">
                  <c:v>316.92819111474211</c:v>
                </c:pt>
                <c:pt idx="12">
                  <c:v>416.54211559206163</c:v>
                </c:pt>
                <c:pt idx="13">
                  <c:v>299.23801177715313</c:v>
                </c:pt>
                <c:pt idx="14">
                  <c:v>423.15563109153339</c:v>
                </c:pt>
                <c:pt idx="15">
                  <c:v>316.70460161345335</c:v>
                </c:pt>
                <c:pt idx="16">
                  <c:v>415.18508622284344</c:v>
                </c:pt>
                <c:pt idx="17">
                  <c:v>505.01243687344538</c:v>
                </c:pt>
                <c:pt idx="18">
                  <c:v>416.22179192529723</c:v>
                </c:pt>
                <c:pt idx="19">
                  <c:v>569.87603189700496</c:v>
                </c:pt>
                <c:pt idx="20">
                  <c:v>380.44590781377775</c:v>
                </c:pt>
              </c:numCache>
            </c:numRef>
          </c:val>
          <c:extLst>
            <c:ext xmlns:c16="http://schemas.microsoft.com/office/drawing/2014/chart" uri="{C3380CC4-5D6E-409C-BE32-E72D297353CC}">
              <c16:uniqueId val="{00000001-E655-45A0-8B7C-E88DFA0C734F}"/>
            </c:ext>
          </c:extLst>
        </c:ser>
        <c:ser>
          <c:idx val="3"/>
          <c:order val="2"/>
          <c:tx>
            <c:strRef>
              <c:f>'Regional utveckling 3'!$H$4</c:f>
              <c:strCache>
                <c:ptCount val="1"/>
                <c:pt idx="0">
                  <c:v>Trafik och infrastruktur</c:v>
                </c:pt>
              </c:strCache>
            </c:strRef>
          </c:tx>
          <c:spPr>
            <a:solidFill>
              <a:schemeClr val="accent4"/>
            </a:solidFill>
            <a:ln>
              <a:noFill/>
            </a:ln>
            <a:effectLst/>
          </c:spPr>
          <c:invertIfNegative val="0"/>
          <c:cat>
            <c:strRef>
              <c:f>'Regional utveckling 3'!$D$5:$D$25</c:f>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c:v>
                </c:pt>
              </c:strCache>
            </c:strRef>
          </c:cat>
          <c:val>
            <c:numRef>
              <c:f>'Regional utveckling 3'!$H$5:$H$25</c:f>
              <c:numCache>
                <c:formatCode>"kr"#,##0_);\("kr"#,##0\)</c:formatCode>
                <c:ptCount val="21"/>
                <c:pt idx="0">
                  <c:v>4654.046860956867</c:v>
                </c:pt>
                <c:pt idx="1">
                  <c:v>2907.5426397991423</c:v>
                </c:pt>
                <c:pt idx="2">
                  <c:v>981.60401366974486</c:v>
                </c:pt>
                <c:pt idx="3">
                  <c:v>2000.372950889149</c:v>
                </c:pt>
                <c:pt idx="4">
                  <c:v>3080.3575056960876</c:v>
                </c:pt>
                <c:pt idx="5">
                  <c:v>2212.0537352876404</c:v>
                </c:pt>
                <c:pt idx="6">
                  <c:v>2878.354211157357</c:v>
                </c:pt>
                <c:pt idx="7">
                  <c:v>2272.5850405694846</c:v>
                </c:pt>
                <c:pt idx="8">
                  <c:v>2321.7194526713824</c:v>
                </c:pt>
                <c:pt idx="9">
                  <c:v>1777.3696024853778</c:v>
                </c:pt>
                <c:pt idx="10">
                  <c:v>3382.1281706030059</c:v>
                </c:pt>
                <c:pt idx="11">
                  <c:v>2619.1297856156857</c:v>
                </c:pt>
                <c:pt idx="12">
                  <c:v>1986.2105714619911</c:v>
                </c:pt>
                <c:pt idx="13">
                  <c:v>822.90453238717123</c:v>
                </c:pt>
                <c:pt idx="14">
                  <c:v>2570.15018556415</c:v>
                </c:pt>
                <c:pt idx="15">
                  <c:v>2133.4057229565592</c:v>
                </c:pt>
                <c:pt idx="16">
                  <c:v>764.59827759850361</c:v>
                </c:pt>
                <c:pt idx="17">
                  <c:v>2216.02472299691</c:v>
                </c:pt>
                <c:pt idx="18">
                  <c:v>937.40386181436509</c:v>
                </c:pt>
                <c:pt idx="19">
                  <c:v>682.24595367951292</c:v>
                </c:pt>
                <c:pt idx="20">
                  <c:v>2862.1978421347567</c:v>
                </c:pt>
              </c:numCache>
            </c:numRef>
          </c:val>
          <c:extLst>
            <c:ext xmlns:c16="http://schemas.microsoft.com/office/drawing/2014/chart" uri="{C3380CC4-5D6E-409C-BE32-E72D297353CC}">
              <c16:uniqueId val="{00000002-E655-45A0-8B7C-E88DFA0C734F}"/>
            </c:ext>
          </c:extLst>
        </c:ser>
        <c:ser>
          <c:idx val="4"/>
          <c:order val="3"/>
          <c:tx>
            <c:strRef>
              <c:f>'Regional utveckling 3'!$I$4</c:f>
              <c:strCache>
                <c:ptCount val="1"/>
                <c:pt idx="0">
                  <c:v>Utbildning</c:v>
                </c:pt>
              </c:strCache>
            </c:strRef>
          </c:tx>
          <c:spPr>
            <a:solidFill>
              <a:schemeClr val="accent5"/>
            </a:solidFill>
            <a:ln>
              <a:noFill/>
            </a:ln>
            <a:effectLst/>
          </c:spPr>
          <c:invertIfNegative val="0"/>
          <c:cat>
            <c:strRef>
              <c:f>'Regional utveckling 3'!$D$5:$D$25</c:f>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c:v>
                </c:pt>
              </c:strCache>
            </c:strRef>
          </c:cat>
          <c:val>
            <c:numRef>
              <c:f>'Regional utveckling 3'!$I$5:$I$25</c:f>
              <c:numCache>
                <c:formatCode>"kr"#,##0_);\("kr"#,##0\)</c:formatCode>
                <c:ptCount val="21"/>
                <c:pt idx="0">
                  <c:v>21.311239588742254</c:v>
                </c:pt>
                <c:pt idx="1">
                  <c:v>59.89787412461753</c:v>
                </c:pt>
                <c:pt idx="2">
                  <c:v>168.55826497359254</c:v>
                </c:pt>
                <c:pt idx="3">
                  <c:v>14.833274000237333</c:v>
                </c:pt>
                <c:pt idx="4">
                  <c:v>157.13345235740815</c:v>
                </c:pt>
                <c:pt idx="5">
                  <c:v>181.07519514522721</c:v>
                </c:pt>
                <c:pt idx="6">
                  <c:v>326.9939566672453</c:v>
                </c:pt>
                <c:pt idx="7">
                  <c:v>199.66173607156358</c:v>
                </c:pt>
                <c:pt idx="8">
                  <c:v>34.802144515683821</c:v>
                </c:pt>
                <c:pt idx="9">
                  <c:v>111.19223579002642</c:v>
                </c:pt>
                <c:pt idx="10">
                  <c:v>233.1325739655737</c:v>
                </c:pt>
                <c:pt idx="11">
                  <c:v>267.62825027467113</c:v>
                </c:pt>
                <c:pt idx="12">
                  <c:v>234.58924138648089</c:v>
                </c:pt>
                <c:pt idx="13">
                  <c:v>67.684788378165607</c:v>
                </c:pt>
                <c:pt idx="14">
                  <c:v>166.48746141306231</c:v>
                </c:pt>
                <c:pt idx="15">
                  <c:v>278.42162779204688</c:v>
                </c:pt>
                <c:pt idx="16">
                  <c:v>143.87601997821307</c:v>
                </c:pt>
                <c:pt idx="17">
                  <c:v>188.43747644531544</c:v>
                </c:pt>
                <c:pt idx="18">
                  <c:v>76.005718525489058</c:v>
                </c:pt>
                <c:pt idx="19">
                  <c:v>40.132114922324291</c:v>
                </c:pt>
                <c:pt idx="20">
                  <c:v>116.44979759780779</c:v>
                </c:pt>
              </c:numCache>
            </c:numRef>
          </c:val>
          <c:extLst>
            <c:ext xmlns:c16="http://schemas.microsoft.com/office/drawing/2014/chart" uri="{C3380CC4-5D6E-409C-BE32-E72D297353CC}">
              <c16:uniqueId val="{00000003-E655-45A0-8B7C-E88DFA0C734F}"/>
            </c:ext>
          </c:extLst>
        </c:ser>
        <c:ser>
          <c:idx val="2"/>
          <c:order val="4"/>
          <c:tx>
            <c:strRef>
              <c:f>'Regional utveckling 3'!$G$4</c:f>
              <c:strCache>
                <c:ptCount val="1"/>
                <c:pt idx="0">
                  <c:v>Politisk verksamhet</c:v>
                </c:pt>
              </c:strCache>
            </c:strRef>
          </c:tx>
          <c:spPr>
            <a:solidFill>
              <a:schemeClr val="accent3"/>
            </a:solidFill>
            <a:ln>
              <a:noFill/>
            </a:ln>
            <a:effectLst/>
          </c:spPr>
          <c:invertIfNegative val="0"/>
          <c:cat>
            <c:strRef>
              <c:f>'Regional utveckling 3'!$D$5:$D$25</c:f>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c:v>
                </c:pt>
              </c:strCache>
            </c:strRef>
          </c:cat>
          <c:val>
            <c:numRef>
              <c:f>'Regional utveckling 3'!$G$5:$G$25</c:f>
              <c:numCache>
                <c:formatCode>"kr"#,##0_);\("kr"#,##0\)</c:formatCode>
                <c:ptCount val="21"/>
                <c:pt idx="0">
                  <c:v>36.884837749746211</c:v>
                </c:pt>
                <c:pt idx="1">
                  <c:v>69.880853145387121</c:v>
                </c:pt>
                <c:pt idx="2">
                  <c:v>23.135448133630348</c:v>
                </c:pt>
                <c:pt idx="3">
                  <c:v>21.190391428910477</c:v>
                </c:pt>
                <c:pt idx="4">
                  <c:v>24.382777089942646</c:v>
                </c:pt>
                <c:pt idx="5">
                  <c:v>48.939241931142483</c:v>
                </c:pt>
                <c:pt idx="6">
                  <c:v>20.184812139953415</c:v>
                </c:pt>
                <c:pt idx="7">
                  <c:v>21.697431789719037</c:v>
                </c:pt>
                <c:pt idx="8">
                  <c:v>39.592168042824703</c:v>
                </c:pt>
                <c:pt idx="9">
                  <c:v>9.4095362830180438</c:v>
                </c:pt>
                <c:pt idx="10">
                  <c:v>5.1175443065613742</c:v>
                </c:pt>
                <c:pt idx="11">
                  <c:v>24.649970420035498</c:v>
                </c:pt>
                <c:pt idx="12">
                  <c:v>41.914144236642706</c:v>
                </c:pt>
                <c:pt idx="13">
                  <c:v>17.811786415306738</c:v>
                </c:pt>
                <c:pt idx="14">
                  <c:v>6.9369775588775973</c:v>
                </c:pt>
                <c:pt idx="15">
                  <c:v>24.361892431804101</c:v>
                </c:pt>
                <c:pt idx="16">
                  <c:v>32.88594742359156</c:v>
                </c:pt>
                <c:pt idx="17">
                  <c:v>45.224994346875704</c:v>
                </c:pt>
                <c:pt idx="18">
                  <c:v>28.954559438281546</c:v>
                </c:pt>
                <c:pt idx="19">
                  <c:v>36.118903430091862</c:v>
                </c:pt>
                <c:pt idx="20">
                  <c:v>28.091476192570763</c:v>
                </c:pt>
              </c:numCache>
            </c:numRef>
          </c:val>
          <c:extLst>
            <c:ext xmlns:c16="http://schemas.microsoft.com/office/drawing/2014/chart" uri="{C3380CC4-5D6E-409C-BE32-E72D297353CC}">
              <c16:uniqueId val="{00000004-E655-45A0-8B7C-E88DFA0C734F}"/>
            </c:ext>
          </c:extLst>
        </c:ser>
        <c:dLbls>
          <c:showLegendKey val="0"/>
          <c:showVal val="0"/>
          <c:showCatName val="0"/>
          <c:showSerName val="0"/>
          <c:showPercent val="0"/>
          <c:showBubbleSize val="0"/>
        </c:dLbls>
        <c:gapWidth val="52"/>
        <c:overlap val="100"/>
        <c:axId val="1074344543"/>
        <c:axId val="1074342047"/>
        <c:extLst>
          <c:ext xmlns:c15="http://schemas.microsoft.com/office/drawing/2012/chart" uri="{02D57815-91ED-43cb-92C2-25804820EDAC}">
            <c15:filteredBarSeries>
              <c15:ser>
                <c:idx val="5"/>
                <c:order val="5"/>
                <c:tx>
                  <c:strRef>
                    <c:extLst>
                      <c:ext uri="{02D57815-91ED-43cb-92C2-25804820EDAC}">
                        <c15:formulaRef>
                          <c15:sqref>'Regional utveckling 3 diagram'!$J$25</c15:sqref>
                        </c15:formulaRef>
                      </c:ext>
                    </c:extLst>
                    <c:strCache>
                      <c:ptCount val="1"/>
                      <c:pt idx="0">
                        <c:v>Regional utveckling Summa</c:v>
                      </c:pt>
                    </c:strCache>
                  </c:strRef>
                </c:tx>
                <c:spPr>
                  <a:solidFill>
                    <a:srgbClr val="3A6E31"/>
                  </a:solidFill>
                  <a:ln w="12700">
                    <a:solidFill>
                      <a:srgbClr val="F7F7F7"/>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Arial" panose="020B0604020202020204" pitchFamily="34" charset="0"/>
                          <a:ea typeface="+mn-ea"/>
                          <a:cs typeface="Arial" panose="020B0604020202020204" pitchFamily="34" charset="0"/>
                        </a:defRPr>
                      </a:pPr>
                      <a:endParaRPr lang="sv-SE"/>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'Regional utveckling 3'!$D$5:$D$25</c15:sqref>
                        </c15:formulaRef>
                      </c:ext>
                    </c:extLst>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c:v>
                      </c:pt>
                    </c:strCache>
                  </c:strRef>
                </c:cat>
                <c:val>
                  <c:numRef>
                    <c:extLst>
                      <c:ext uri="{02D57815-91ED-43cb-92C2-25804820EDAC}">
                        <c15:formulaRef>
                          <c15:sqref>'Regional utveckling 3 diagram'!$J$26:$J$46</c15:sqref>
                        </c15:formulaRef>
                      </c:ext>
                    </c:extLst>
                    <c:numCache>
                      <c:formatCode>"kr"#,##0_);\("kr"#,##0\)</c:formatCode>
                      <c:ptCount val="21"/>
                      <c:pt idx="0">
                        <c:v>4989.6988844795569</c:v>
                      </c:pt>
                      <c:pt idx="1">
                        <c:v>3439.1362726551229</c:v>
                      </c:pt>
                      <c:pt idx="2">
                        <c:v>1735.158610022276</c:v>
                      </c:pt>
                      <c:pt idx="3">
                        <c:v>2557.6802454694944</c:v>
                      </c:pt>
                      <c:pt idx="4">
                        <c:v>3931.045506389642</c:v>
                      </c:pt>
                      <c:pt idx="5">
                        <c:v>3009.763378765263</c:v>
                      </c:pt>
                      <c:pt idx="6">
                        <c:v>3697.8575840394656</c:v>
                      </c:pt>
                      <c:pt idx="7">
                        <c:v>3120.1245406721682</c:v>
                      </c:pt>
                      <c:pt idx="8">
                        <c:v>3053.8156105167559</c:v>
                      </c:pt>
                      <c:pt idx="9">
                        <c:v>2424.7677116305185</c:v>
                      </c:pt>
                      <c:pt idx="10">
                        <c:v>4622.8483569271084</c:v>
                      </c:pt>
                      <c:pt idx="11">
                        <c:v>3531.1786911569989</c:v>
                      </c:pt>
                      <c:pt idx="12">
                        <c:v>2852.1113031724781</c:v>
                      </c:pt>
                      <c:pt idx="13">
                        <c:v>1286.0109791851464</c:v>
                      </c:pt>
                      <c:pt idx="14">
                        <c:v>3350.5601609378791</c:v>
                      </c:pt>
                      <c:pt idx="15">
                        <c:v>2881.6638476476851</c:v>
                      </c:pt>
                      <c:pt idx="16">
                        <c:v>1500.4213512013646</c:v>
                      </c:pt>
                      <c:pt idx="17">
                        <c:v>3143.1371071078615</c:v>
                      </c:pt>
                      <c:pt idx="18">
                        <c:v>1628.6939684033371</c:v>
                      </c:pt>
                      <c:pt idx="19">
                        <c:v>1553.1128474939501</c:v>
                      </c:pt>
                      <c:pt idx="20">
                        <c:v>3582.8508420712969</c:v>
                      </c:pt>
                    </c:numCache>
                  </c:numRef>
                </c:val>
                <c:extLst>
                  <c:ext xmlns:c16="http://schemas.microsoft.com/office/drawing/2014/chart" uri="{C3380CC4-5D6E-409C-BE32-E72D297353CC}">
                    <c16:uniqueId val="{00000007-E655-45A0-8B7C-E88DFA0C734F}"/>
                  </c:ext>
                </c:extLst>
              </c15:ser>
            </c15:filteredBarSeries>
          </c:ext>
        </c:extLst>
      </c:barChart>
      <c:lineChart>
        <c:grouping val="standard"/>
        <c:varyColors val="0"/>
        <c:ser>
          <c:idx val="6"/>
          <c:order val="6"/>
          <c:tx>
            <c:strRef>
              <c:f>'Regional utveckling 3'!$K$4</c:f>
              <c:strCache>
                <c:ptCount val="1"/>
                <c:pt idx="0">
                  <c:v>Riket 2022</c:v>
                </c:pt>
              </c:strCache>
            </c:strRef>
          </c:tx>
          <c:spPr>
            <a:ln w="28575" cap="rnd">
              <a:solidFill>
                <a:schemeClr val="accent1">
                  <a:lumMod val="60000"/>
                </a:schemeClr>
              </a:solidFill>
              <a:round/>
            </a:ln>
            <a:effectLst/>
          </c:spPr>
          <c:marker>
            <c:symbol val="none"/>
          </c:marker>
          <c:cat>
            <c:strRef>
              <c:f>'Regional utveckling 3'!$D$5:$D$25</c:f>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c:v>
                </c:pt>
              </c:strCache>
            </c:strRef>
          </c:cat>
          <c:val>
            <c:numRef>
              <c:f>'Regional utveckling 3'!$K$5:$K$25</c:f>
              <c:numCache>
                <c:formatCode>"kr"#,##0_);\("kr"#,##0\)</c:formatCode>
                <c:ptCount val="21"/>
                <c:pt idx="0">
                  <c:v>3582.8508420712969</c:v>
                </c:pt>
                <c:pt idx="1">
                  <c:v>3582.8508420712969</c:v>
                </c:pt>
                <c:pt idx="2">
                  <c:v>3582.8508420712969</c:v>
                </c:pt>
                <c:pt idx="3">
                  <c:v>3582.8508420712969</c:v>
                </c:pt>
                <c:pt idx="4">
                  <c:v>3582.8508420712969</c:v>
                </c:pt>
                <c:pt idx="5">
                  <c:v>3582.8508420712969</c:v>
                </c:pt>
                <c:pt idx="6">
                  <c:v>3582.8508420712969</c:v>
                </c:pt>
                <c:pt idx="7">
                  <c:v>3582.8508420712969</c:v>
                </c:pt>
                <c:pt idx="8">
                  <c:v>3582.8508420712969</c:v>
                </c:pt>
                <c:pt idx="9">
                  <c:v>3582.8508420712969</c:v>
                </c:pt>
                <c:pt idx="10">
                  <c:v>3582.8508420712969</c:v>
                </c:pt>
                <c:pt idx="11">
                  <c:v>3582.8508420712969</c:v>
                </c:pt>
                <c:pt idx="12">
                  <c:v>3582.8508420712969</c:v>
                </c:pt>
                <c:pt idx="13">
                  <c:v>3582.8508420712969</c:v>
                </c:pt>
                <c:pt idx="14">
                  <c:v>3582.8508420712969</c:v>
                </c:pt>
                <c:pt idx="15">
                  <c:v>3582.8508420712969</c:v>
                </c:pt>
                <c:pt idx="16">
                  <c:v>3582.8508420712969</c:v>
                </c:pt>
                <c:pt idx="17">
                  <c:v>3582.8508420712969</c:v>
                </c:pt>
                <c:pt idx="18">
                  <c:v>3582.8508420712969</c:v>
                </c:pt>
                <c:pt idx="19">
                  <c:v>3582.8508420712969</c:v>
                </c:pt>
                <c:pt idx="20">
                  <c:v>3582.8508420712969</c:v>
                </c:pt>
              </c:numCache>
            </c:numRef>
          </c:val>
          <c:smooth val="0"/>
          <c:extLst>
            <c:ext xmlns:c16="http://schemas.microsoft.com/office/drawing/2014/chart" uri="{C3380CC4-5D6E-409C-BE32-E72D297353CC}">
              <c16:uniqueId val="{00000006-E655-45A0-8B7C-E88DFA0C734F}"/>
            </c:ext>
          </c:extLst>
        </c:ser>
        <c:dLbls>
          <c:showLegendKey val="0"/>
          <c:showVal val="0"/>
          <c:showCatName val="0"/>
          <c:showSerName val="0"/>
          <c:showPercent val="0"/>
          <c:showBubbleSize val="0"/>
        </c:dLbls>
        <c:marker val="1"/>
        <c:smooth val="0"/>
        <c:axId val="1074344543"/>
        <c:axId val="1074342047"/>
      </c:lineChart>
      <c:catAx>
        <c:axId val="1074344543"/>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2047"/>
        <c:crosses val="autoZero"/>
        <c:auto val="1"/>
        <c:lblAlgn val="ctr"/>
        <c:lblOffset val="100"/>
        <c:noMultiLvlLbl val="0"/>
      </c:catAx>
      <c:valAx>
        <c:axId val="1074342047"/>
        <c:scaling>
          <c:orientation val="minMax"/>
        </c:scaling>
        <c:delete val="0"/>
        <c:axPos val="l"/>
        <c:majorGridlines>
          <c:spPr>
            <a:ln w="9525" cap="flat" cmpd="sng" algn="ctr">
              <a:solidFill>
                <a:schemeClr val="tx1">
                  <a:lumMod val="15000"/>
                  <a:lumOff val="85000"/>
                </a:schemeClr>
              </a:solidFill>
              <a:round/>
            </a:ln>
            <a:effectLst/>
          </c:spPr>
        </c:majorGridlines>
        <c:numFmt formatCode="&quot;kr&quot;#,##0_);\(&quot;kr&quot;#,##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45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rgbClr val="F7F7F7"/>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'Kostnader och intäkter 3'!$F$25</c:f>
              <c:strCache>
                <c:ptCount val="1"/>
                <c:pt idx="0">
                  <c:v>Hälso- och sjukvård</c:v>
                </c:pt>
              </c:strCache>
            </c:strRef>
          </c:tx>
          <c:spPr>
            <a:solidFill>
              <a:schemeClr val="accent1"/>
            </a:solidFill>
            <a:ln w="9525" cap="flat" cmpd="sng" algn="ctr">
              <a:solidFill>
                <a:schemeClr val="accent1"/>
              </a:solidFill>
              <a:prstDash val="solid"/>
              <a:round/>
              <a:headEnd type="none" w="med" len="med"/>
              <a:tailEnd type="none" w="med" len="med"/>
            </a:ln>
            <a:effectLst/>
          </c:spPr>
          <c:invertIfNegative val="0"/>
          <c:cat>
            <c:strRef>
              <c:f>'Kostnader och intäkter 3'!$C$26:$C$46</c:f>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 exkl Gotland</c:v>
                </c:pt>
              </c:strCache>
            </c:strRef>
          </c:cat>
          <c:val>
            <c:numRef>
              <c:f>'Kostnader och intäkter 3'!$F$26:$F$46</c:f>
              <c:numCache>
                <c:formatCode>#,##0</c:formatCode>
                <c:ptCount val="21"/>
                <c:pt idx="0">
                  <c:v>29736.96602537595</c:v>
                </c:pt>
                <c:pt idx="1">
                  <c:v>29579.56683854029</c:v>
                </c:pt>
                <c:pt idx="2">
                  <c:v>32548.27045999881</c:v>
                </c:pt>
                <c:pt idx="3">
                  <c:v>31573.683229076607</c:v>
                </c:pt>
                <c:pt idx="4">
                  <c:v>29990.815820629454</c:v>
                </c:pt>
                <c:pt idx="5">
                  <c:v>30347.223921501456</c:v>
                </c:pt>
                <c:pt idx="6">
                  <c:v>31750.709496146719</c:v>
                </c:pt>
                <c:pt idx="7">
                  <c:v>33485.360838315486</c:v>
                </c:pt>
                <c:pt idx="8">
                  <c:v>29337.044819942257</c:v>
                </c:pt>
                <c:pt idx="9">
                  <c:v>29301.037231414946</c:v>
                </c:pt>
                <c:pt idx="10">
                  <c:v>28460.369736889988</c:v>
                </c:pt>
                <c:pt idx="11">
                  <c:v>32347.217295402112</c:v>
                </c:pt>
                <c:pt idx="12">
                  <c:v>32081.313439819089</c:v>
                </c:pt>
                <c:pt idx="13">
                  <c:v>31298.871088976997</c:v>
                </c:pt>
                <c:pt idx="14">
                  <c:v>31760.951753321078</c:v>
                </c:pt>
                <c:pt idx="15">
                  <c:v>32418.718286036459</c:v>
                </c:pt>
                <c:pt idx="16">
                  <c:v>33769.757260600578</c:v>
                </c:pt>
                <c:pt idx="17">
                  <c:v>32561.995929750508</c:v>
                </c:pt>
                <c:pt idx="18">
                  <c:v>31317.975352431276</c:v>
                </c:pt>
                <c:pt idx="19">
                  <c:v>32699.647238709833</c:v>
                </c:pt>
                <c:pt idx="20">
                  <c:v>30290.732012794229</c:v>
                </c:pt>
              </c:numCache>
            </c:numRef>
          </c:val>
          <c:extLst>
            <c:ext xmlns:c16="http://schemas.microsoft.com/office/drawing/2014/chart" uri="{C3380CC4-5D6E-409C-BE32-E72D297353CC}">
              <c16:uniqueId val="{00000000-B020-4CE0-99BC-EEAB0139384E}"/>
            </c:ext>
          </c:extLst>
        </c:ser>
        <c:ser>
          <c:idx val="1"/>
          <c:order val="1"/>
          <c:tx>
            <c:strRef>
              <c:f>'Kostnader och intäkter 3'!$G$25</c:f>
              <c:strCache>
                <c:ptCount val="1"/>
                <c:pt idx="0">
                  <c:v>Regional utveckling</c:v>
                </c:pt>
              </c:strCache>
            </c:strRef>
          </c:tx>
          <c:spPr>
            <a:pattFill prst="dkUpDiag">
              <a:fgClr>
                <a:schemeClr val="accent2"/>
              </a:fgClr>
              <a:bgClr>
                <a:schemeClr val="bg1"/>
              </a:bgClr>
            </a:pattFill>
            <a:ln w="9525" cap="flat" cmpd="sng" algn="ctr">
              <a:solidFill>
                <a:schemeClr val="accent2"/>
              </a:solidFill>
              <a:prstDash val="solid"/>
              <a:round/>
              <a:headEnd type="none" w="med" len="med"/>
              <a:tailEnd type="none" w="med" len="med"/>
            </a:ln>
            <a:effectLst/>
          </c:spPr>
          <c:invertIfNegative val="0"/>
          <c:cat>
            <c:strRef>
              <c:f>'Kostnader och intäkter 3'!$C$26:$C$46</c:f>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 exkl Gotland</c:v>
                </c:pt>
              </c:strCache>
            </c:strRef>
          </c:cat>
          <c:val>
            <c:numRef>
              <c:f>'Kostnader och intäkter 3'!$G$26:$G$46</c:f>
              <c:numCache>
                <c:formatCode>#,##0</c:formatCode>
                <c:ptCount val="21"/>
                <c:pt idx="0">
                  <c:v>4989.6988844795569</c:v>
                </c:pt>
                <c:pt idx="1">
                  <c:v>3439.1362726551229</c:v>
                </c:pt>
                <c:pt idx="2">
                  <c:v>1735.1586100222762</c:v>
                </c:pt>
                <c:pt idx="3">
                  <c:v>2557.6802454694944</c:v>
                </c:pt>
                <c:pt idx="4">
                  <c:v>3931.045506389642</c:v>
                </c:pt>
                <c:pt idx="5">
                  <c:v>3009.763378765263</c:v>
                </c:pt>
                <c:pt idx="6">
                  <c:v>3697.8575840394656</c:v>
                </c:pt>
                <c:pt idx="7">
                  <c:v>3120.1245406721682</c:v>
                </c:pt>
                <c:pt idx="8">
                  <c:v>3053.8156105167554</c:v>
                </c:pt>
                <c:pt idx="9">
                  <c:v>2424.7677116305185</c:v>
                </c:pt>
                <c:pt idx="10">
                  <c:v>4622.8483569271084</c:v>
                </c:pt>
                <c:pt idx="11">
                  <c:v>3531.1786911569993</c:v>
                </c:pt>
                <c:pt idx="12">
                  <c:v>2852.1113031724785</c:v>
                </c:pt>
                <c:pt idx="13">
                  <c:v>1286.0109791851464</c:v>
                </c:pt>
                <c:pt idx="14">
                  <c:v>3350.5601609378796</c:v>
                </c:pt>
                <c:pt idx="15">
                  <c:v>2881.6638476476851</c:v>
                </c:pt>
                <c:pt idx="16">
                  <c:v>1500.4213512013648</c:v>
                </c:pt>
                <c:pt idx="17">
                  <c:v>3143.1371071078615</c:v>
                </c:pt>
                <c:pt idx="18">
                  <c:v>1628.6939684033371</c:v>
                </c:pt>
                <c:pt idx="19">
                  <c:v>1553.1128474939501</c:v>
                </c:pt>
                <c:pt idx="20">
                  <c:v>3603.8035867807434</c:v>
                </c:pt>
              </c:numCache>
            </c:numRef>
          </c:val>
          <c:extLst>
            <c:ext xmlns:c16="http://schemas.microsoft.com/office/drawing/2014/chart" uri="{C3380CC4-5D6E-409C-BE32-E72D297353CC}">
              <c16:uniqueId val="{00000001-B020-4CE0-99BC-EEAB0139384E}"/>
            </c:ext>
          </c:extLst>
        </c:ser>
        <c:dLbls>
          <c:showLegendKey val="0"/>
          <c:showVal val="0"/>
          <c:showCatName val="0"/>
          <c:showSerName val="0"/>
          <c:showPercent val="0"/>
          <c:showBubbleSize val="0"/>
        </c:dLbls>
        <c:gapWidth val="30"/>
        <c:overlap val="100"/>
        <c:axId val="1062969168"/>
        <c:axId val="1062969496"/>
      </c:barChart>
      <c:lineChart>
        <c:grouping val="standard"/>
        <c:varyColors val="0"/>
        <c:ser>
          <c:idx val="2"/>
          <c:order val="2"/>
          <c:tx>
            <c:strRef>
              <c:f>'Kostnader och intäkter 3'!$C$46</c:f>
              <c:strCache>
                <c:ptCount val="1"/>
                <c:pt idx="0">
                  <c:v>Riket exkl Gotland</c:v>
                </c:pt>
              </c:strCache>
            </c:strRef>
          </c:tx>
          <c:spPr>
            <a:ln w="9525" cap="flat" cmpd="sng" algn="ctr">
              <a:solidFill>
                <a:schemeClr val="tx1"/>
              </a:solidFill>
              <a:prstDash val="solid"/>
              <a:round/>
              <a:headEnd type="none" w="med" len="med"/>
              <a:tailEnd type="none" w="med" len="med"/>
            </a:ln>
            <a:effectLst/>
          </c:spPr>
          <c:marker>
            <c:symbol val="none"/>
          </c:marker>
          <c:dLbls>
            <c:dLbl>
              <c:idx val="9"/>
              <c:layout>
                <c:manualLayout>
                  <c:x val="8.466666666666664E-2"/>
                  <c:y val="-7.9375000000000001E-2"/>
                </c:manualLayout>
              </c:layout>
              <c:showLegendKey val="0"/>
              <c:showVal val="1"/>
              <c:showCatName val="0"/>
              <c:showSerName val="1"/>
              <c:showPercent val="0"/>
              <c:showBubbleSize val="0"/>
              <c:separator> </c:separator>
              <c:extLst>
                <c:ext xmlns:c15="http://schemas.microsoft.com/office/drawing/2012/chart" uri="{CE6537A1-D6FC-4f65-9D91-7224C49458BB}">
                  <c15:layout>
                    <c:manualLayout>
                      <c:w val="0.33281066666666664"/>
                      <c:h val="7.3254444444444428E-2"/>
                    </c:manualLayout>
                  </c15:layout>
                </c:ext>
                <c:ext xmlns:c16="http://schemas.microsoft.com/office/drawing/2014/chart" uri="{C3380CC4-5D6E-409C-BE32-E72D297353CC}">
                  <c16:uniqueId val="{00000004-B020-4CE0-99BC-EEAB0139384E}"/>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endParaRPr lang="sv-S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'Kostnader och intäkter 3'!$C$26:$C$46</c:f>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 exkl Gotland</c:v>
                </c:pt>
              </c:strCache>
            </c:strRef>
          </c:cat>
          <c:val>
            <c:numRef>
              <c:f>'Kostnader och intäkter 3'!$H$26:$H$46</c:f>
              <c:numCache>
                <c:formatCode>#,##0</c:formatCode>
                <c:ptCount val="21"/>
                <c:pt idx="0">
                  <c:v>33894.535599574971</c:v>
                </c:pt>
                <c:pt idx="1">
                  <c:v>33894.535599574971</c:v>
                </c:pt>
                <c:pt idx="2">
                  <c:v>33894.535599574971</c:v>
                </c:pt>
                <c:pt idx="3">
                  <c:v>33894.535599574971</c:v>
                </c:pt>
                <c:pt idx="4">
                  <c:v>33894.535599574971</c:v>
                </c:pt>
                <c:pt idx="5">
                  <c:v>33894.535599574971</c:v>
                </c:pt>
                <c:pt idx="6">
                  <c:v>33894.535599574971</c:v>
                </c:pt>
                <c:pt idx="7">
                  <c:v>33894.535599574971</c:v>
                </c:pt>
                <c:pt idx="8">
                  <c:v>33894.535599574971</c:v>
                </c:pt>
                <c:pt idx="9">
                  <c:v>33894.535599574971</c:v>
                </c:pt>
                <c:pt idx="10">
                  <c:v>33894.535599574971</c:v>
                </c:pt>
                <c:pt idx="11">
                  <c:v>33894.535599574971</c:v>
                </c:pt>
                <c:pt idx="12">
                  <c:v>33894.535599574971</c:v>
                </c:pt>
                <c:pt idx="13">
                  <c:v>33894.535599574971</c:v>
                </c:pt>
                <c:pt idx="14">
                  <c:v>33894.535599574971</c:v>
                </c:pt>
                <c:pt idx="15">
                  <c:v>33894.535599574971</c:v>
                </c:pt>
                <c:pt idx="16">
                  <c:v>33894.535599574971</c:v>
                </c:pt>
                <c:pt idx="17">
                  <c:v>33894.535599574971</c:v>
                </c:pt>
                <c:pt idx="18">
                  <c:v>33894.535599574971</c:v>
                </c:pt>
                <c:pt idx="19">
                  <c:v>33894.535599574971</c:v>
                </c:pt>
                <c:pt idx="20">
                  <c:v>33894.535599574971</c:v>
                </c:pt>
              </c:numCache>
            </c:numRef>
          </c:val>
          <c:smooth val="0"/>
          <c:extLst>
            <c:ext xmlns:c16="http://schemas.microsoft.com/office/drawing/2014/chart" uri="{C3380CC4-5D6E-409C-BE32-E72D297353CC}">
              <c16:uniqueId val="{00000002-B020-4CE0-99BC-EEAB0139384E}"/>
            </c:ext>
          </c:extLst>
        </c:ser>
        <c:dLbls>
          <c:showLegendKey val="0"/>
          <c:showVal val="0"/>
          <c:showCatName val="0"/>
          <c:showSerName val="0"/>
          <c:showPercent val="0"/>
          <c:showBubbleSize val="0"/>
        </c:dLbls>
        <c:marker val="1"/>
        <c:smooth val="0"/>
        <c:axId val="1062969168"/>
        <c:axId val="1062969496"/>
      </c:lineChart>
      <c:catAx>
        <c:axId val="1062969168"/>
        <c:scaling>
          <c:orientation val="minMax"/>
        </c:scaling>
        <c:delete val="0"/>
        <c:axPos val="b"/>
        <c:numFmt formatCode="General" sourceLinked="1"/>
        <c:majorTickMark val="none"/>
        <c:minorTickMark val="none"/>
        <c:tickLblPos val="nextTo"/>
        <c:spPr>
          <a:noFill/>
          <a:ln w="9525" cap="flat" cmpd="sng" algn="ctr">
            <a:solidFill>
              <a:srgbClr val="4F5859">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endParaRPr lang="sv-SE"/>
          </a:p>
        </c:txPr>
        <c:crossAx val="1062969496"/>
        <c:crosses val="autoZero"/>
        <c:auto val="1"/>
        <c:lblAlgn val="ctr"/>
        <c:lblOffset val="100"/>
        <c:noMultiLvlLbl val="0"/>
      </c:catAx>
      <c:valAx>
        <c:axId val="1062969496"/>
        <c:scaling>
          <c:orientation val="minMax"/>
        </c:scaling>
        <c:delete val="0"/>
        <c:axPos val="l"/>
        <c:majorGridlines>
          <c:spPr>
            <a:ln w="6350" cap="flat" cmpd="sng" algn="ctr">
              <a:solidFill>
                <a:srgbClr val="808080">
                  <a:alpha val="50000"/>
                </a:srgbClr>
              </a:solidFill>
              <a:prstDash val="solid"/>
              <a:round/>
              <a:headEnd type="none" w="med" len="med"/>
              <a:tailEnd type="none" w="med" len="med"/>
            </a:ln>
            <a:effectLst/>
          </c:spPr>
        </c:majorGridlines>
        <c:title>
          <c:tx>
            <c:rich>
              <a:bodyPr rot="-540000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r>
                  <a:rPr lang="en-US"/>
                  <a:t>Nettokostnad per invånare</a:t>
                </a:r>
              </a:p>
            </c:rich>
          </c:tx>
          <c:overlay val="0"/>
          <c:spPr>
            <a:noFill/>
            <a:ln>
              <a:noFill/>
            </a:ln>
            <a:effectLst/>
          </c:spPr>
          <c:txPr>
            <a:bodyPr rot="-540000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endParaRPr lang="sv-SE"/>
            </a:p>
          </c:txPr>
        </c:title>
        <c:numFmt formatCode="#,##0" sourceLinked="1"/>
        <c:majorTickMark val="none"/>
        <c:minorTickMark val="none"/>
        <c:tickLblPos val="nextTo"/>
        <c:spPr>
          <a:noFill/>
          <a:ln w="9525" cap="flat" cmpd="sng" algn="ctr">
            <a:solidFill>
              <a:srgbClr val="4F5859">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endParaRPr lang="sv-SE"/>
          </a:p>
        </c:txPr>
        <c:crossAx val="1062969168"/>
        <c:crosses val="autoZero"/>
        <c:crossBetween val="between"/>
      </c:valAx>
      <c:spPr>
        <a:solidFill>
          <a:srgbClr val="F7F7F7">
            <a:lumMod val="100000"/>
          </a:srgbClr>
        </a:solidFill>
        <a:ln>
          <a:noFill/>
        </a:ln>
        <a:effectLst/>
      </c:spPr>
    </c:plotArea>
    <c:legend>
      <c:legendPos val="b"/>
      <c:legendEntry>
        <c:idx val="2"/>
        <c:delete val="1"/>
      </c:legendEntry>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7F7F7"/>
    </a:solidFill>
    <a:ln w="9525" cap="flat" cmpd="sng" algn="ctr">
      <a:noFill/>
      <a:round/>
    </a:ln>
    <a:effectLst/>
    <a:extLst>
      <a:ext uri="{91240B29-F687-4F45-9708-019B960494DF}">
        <a14:hiddenLine xmlns:a14="http://schemas.microsoft.com/office/drawing/2010/main" w="9525" cap="flat" cmpd="sng" algn="ctr">
          <a:solidFill>
            <a:srgbClr val="000000">
              <a:lumMod val="15000"/>
              <a:lumOff val="85000"/>
            </a:srgbClr>
          </a:solidFill>
          <a:round/>
        </a14:hiddenLine>
      </a:ext>
    </a:extLst>
  </c:spPr>
  <c:txPr>
    <a:bodyPr/>
    <a:lstStyle/>
    <a:p>
      <a:pPr>
        <a:defRPr sz="900">
          <a:solidFill>
            <a:srgbClr val="000000"/>
          </a:solidFill>
          <a:latin typeface="Arial" panose="020B0604020202020204" pitchFamily="34" charset="0"/>
          <a:ea typeface="Open Sans"/>
          <a:cs typeface="Arial" panose="020B0604020202020204" pitchFamily="34" charset="0"/>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w="12700" cap="flat" cmpd="sng" algn="ctr">
              <a:solidFill>
                <a:srgbClr val="F7F7F7"/>
              </a:solidFill>
              <a:prstDash val="solid"/>
              <a:round/>
              <a:headEnd type="none" w="med" len="med"/>
              <a:tailEnd type="none" w="med" len="med"/>
            </a:ln>
          </c:spPr>
          <c:dPt>
            <c:idx val="0"/>
            <c:bubble3D val="0"/>
            <c:spPr>
              <a:solidFill>
                <a:srgbClr val="005A69"/>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2-C9B7-461E-9273-AC97B81F8DE1}"/>
              </c:ext>
            </c:extLst>
          </c:dPt>
          <c:dPt>
            <c:idx val="1"/>
            <c:bubble3D val="0"/>
            <c:spPr>
              <a:solidFill>
                <a:srgbClr val="E06C00"/>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3-C9B7-461E-9273-AC97B81F8DE1}"/>
              </c:ext>
            </c:extLst>
          </c:dPt>
          <c:dPt>
            <c:idx val="2"/>
            <c:bubble3D val="0"/>
            <c:spPr>
              <a:solidFill>
                <a:srgbClr val="3A6E31"/>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4-C9B7-461E-9273-AC97B81F8DE1}"/>
              </c:ext>
            </c:extLst>
          </c:dPt>
          <c:dPt>
            <c:idx val="3"/>
            <c:bubble3D val="0"/>
            <c:spPr>
              <a:solidFill>
                <a:srgbClr val="7D5740"/>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5-C9B7-461E-9273-AC97B81F8DE1}"/>
              </c:ext>
            </c:extLst>
          </c:dPt>
          <c:dPt>
            <c:idx val="4"/>
            <c:bubble3D val="0"/>
            <c:spPr>
              <a:solidFill>
                <a:srgbClr val="7D2B40"/>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6-C9B7-461E-9273-AC97B81F8DE1}"/>
              </c:ext>
            </c:extLst>
          </c:dPt>
          <c:dPt>
            <c:idx val="5"/>
            <c:bubble3D val="0"/>
            <c:spPr>
              <a:solidFill>
                <a:srgbClr val="0071A1"/>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7-C9B7-461E-9273-AC97B81F8DE1}"/>
              </c:ext>
            </c:extLst>
          </c:dPt>
          <c:dPt>
            <c:idx val="6"/>
            <c:bubble3D val="0"/>
            <c:spPr>
              <a:solidFill>
                <a:srgbClr val="7A5589"/>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8-C9B7-461E-9273-AC97B81F8DE1}"/>
              </c:ext>
            </c:extLst>
          </c:dPt>
          <c:dPt>
            <c:idx val="7"/>
            <c:bubble3D val="0"/>
            <c:spPr>
              <a:solidFill>
                <a:srgbClr val="4F5859"/>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9-C9B7-461E-9273-AC97B81F8DE1}"/>
              </c:ext>
            </c:extLst>
          </c:dPt>
          <c:dPt>
            <c:idx val="8"/>
            <c:bubble3D val="0"/>
            <c:spPr>
              <a:solidFill>
                <a:srgbClr val="80ADB4"/>
              </a:solidFill>
              <a:ln w="12700" cap="flat" cmpd="sng" algn="ctr">
                <a:solidFill>
                  <a:srgbClr val="F7F7F7"/>
                </a:solidFill>
                <a:prstDash val="solid"/>
                <a:round/>
                <a:headEnd type="none" w="med" len="med"/>
                <a:tailEnd type="none" w="med" len="med"/>
              </a:ln>
              <a:effectLst/>
            </c:spPr>
            <c:extLst>
              <c:ext xmlns:c16="http://schemas.microsoft.com/office/drawing/2014/chart" uri="{C3380CC4-5D6E-409C-BE32-E72D297353CC}">
                <c16:uniqueId val="{0000000A-C9B7-461E-9273-AC97B81F8DE1}"/>
              </c:ext>
            </c:extLst>
          </c:dPt>
          <c:dLbls>
            <c:dLbl>
              <c:idx val="0"/>
              <c:layout>
                <c:manualLayout>
                  <c:x val="0.15119047619047621"/>
                  <c:y val="-2.9020552543195688E-2"/>
                </c:manualLayout>
              </c:layout>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29372609673790778"/>
                      <c:h val="7.01814965160103E-2"/>
                    </c:manualLayout>
                  </c15:layout>
                </c:ext>
                <c:ext xmlns:c16="http://schemas.microsoft.com/office/drawing/2014/chart" uri="{C3380CC4-5D6E-409C-BE32-E72D297353CC}">
                  <c16:uniqueId val="{00000002-C9B7-461E-9273-AC97B81F8DE1}"/>
                </c:ext>
              </c:extLst>
            </c:dLbl>
            <c:dLbl>
              <c:idx val="1"/>
              <c:layout>
                <c:manualLayout>
                  <c:x val="1.4285714285714199E-2"/>
                  <c:y val="1.612252919066425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B7-461E-9273-AC97B81F8DE1}"/>
                </c:ext>
              </c:extLst>
            </c:dLbl>
            <c:dLbl>
              <c:idx val="2"/>
              <c:layout>
                <c:manualLayout>
                  <c:x val="2.3809523809523808E-2"/>
                  <c:y val="-0.1193067160109156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C9B7-461E-9273-AC97B81F8DE1}"/>
                </c:ext>
              </c:extLst>
            </c:dLbl>
            <c:dLbl>
              <c:idx val="3"/>
              <c:layout>
                <c:manualLayout>
                  <c:x val="3.8095238095238099E-2"/>
                  <c:y val="1.934703502879706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B7-461E-9273-AC97B81F8DE1}"/>
                </c:ext>
              </c:extLst>
            </c:dLbl>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endParaRPr lang="sv-SE"/>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'Hälso- och sjukvård 2'!$C$6:$C$14</c:f>
              <c:strCache>
                <c:ptCount val="9"/>
                <c:pt idx="0">
                  <c:v>Politisk verksamhet</c:v>
                </c:pt>
                <c:pt idx="1">
                  <c:v>Primärvård</c:v>
                </c:pt>
                <c:pt idx="2">
                  <c:v>Specialiserad psykiatrisk öppenvård</c:v>
                </c:pt>
                <c:pt idx="3">
                  <c:v>Specialiserad psykiatrisk heldygnsvård</c:v>
                </c:pt>
                <c:pt idx="4">
                  <c:v>Specialiserad somatisk öppenvård</c:v>
                </c:pt>
                <c:pt idx="5">
                  <c:v>Specialiserad somatisk sluten vård</c:v>
                </c:pt>
                <c:pt idx="6">
                  <c:v>Tandvård</c:v>
                </c:pt>
                <c:pt idx="7">
                  <c:v>Övrig hälso- och sjukvård</c:v>
                </c:pt>
                <c:pt idx="8">
                  <c:v>Läkemedel inom förmånen</c:v>
                </c:pt>
              </c:strCache>
            </c:strRef>
          </c:cat>
          <c:val>
            <c:numRef>
              <c:f>'Hälso- och sjukvård 2'!$F$6:$F$14</c:f>
              <c:numCache>
                <c:formatCode>#,##0</c:formatCode>
                <c:ptCount val="9"/>
                <c:pt idx="0">
                  <c:v>1266.1559592359999</c:v>
                </c:pt>
                <c:pt idx="1">
                  <c:v>56991.189856756588</c:v>
                </c:pt>
                <c:pt idx="2">
                  <c:v>16301.581708081818</c:v>
                </c:pt>
                <c:pt idx="3">
                  <c:v>10447.419524308838</c:v>
                </c:pt>
                <c:pt idx="4">
                  <c:v>73088.191301273022</c:v>
                </c:pt>
                <c:pt idx="5">
                  <c:v>97607.9412431979</c:v>
                </c:pt>
                <c:pt idx="6">
                  <c:v>7526.3775644648176</c:v>
                </c:pt>
                <c:pt idx="7">
                  <c:v>25695.802139599073</c:v>
                </c:pt>
                <c:pt idx="8">
                  <c:v>30362.998907270448</c:v>
                </c:pt>
              </c:numCache>
            </c:numRef>
          </c:val>
          <c:extLst>
            <c:ext xmlns:c16="http://schemas.microsoft.com/office/drawing/2014/chart" uri="{C3380CC4-5D6E-409C-BE32-E72D297353CC}">
              <c16:uniqueId val="{00000000-C9B7-461E-9273-AC97B81F8DE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7F7F7"/>
    </a:solidFill>
    <a:ln w="9525" cap="flat" cmpd="sng" algn="ctr">
      <a:noFill/>
      <a:round/>
    </a:ln>
    <a:effectLst/>
    <a:extLst>
      <a:ext uri="{91240B29-F687-4F45-9708-019B960494DF}">
        <a14:hiddenLine xmlns:a14="http://schemas.microsoft.com/office/drawing/2010/main" w="9525" cap="flat" cmpd="sng" algn="ctr">
          <a:solidFill>
            <a:srgbClr val="000000">
              <a:lumMod val="15000"/>
              <a:lumOff val="85000"/>
            </a:srgbClr>
          </a:solidFill>
          <a:round/>
        </a14:hiddenLine>
      </a:ext>
    </a:extLst>
  </c:spPr>
  <c:txPr>
    <a:bodyPr/>
    <a:lstStyle/>
    <a:p>
      <a:pPr>
        <a:defRPr sz="900">
          <a:solidFill>
            <a:srgbClr val="000000"/>
          </a:solidFill>
          <a:latin typeface="Arial" panose="020B0604020202020204" pitchFamily="34" charset="0"/>
          <a:ea typeface="Open Sans"/>
          <a:cs typeface="Arial" panose="020B0604020202020204" pitchFamily="34" charset="0"/>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'Hälso- och sjukvård 3'!$E$28</c:f>
              <c:strCache>
                <c:ptCount val="1"/>
                <c:pt idx="0">
                  <c:v>Primärvård</c:v>
                </c:pt>
              </c:strCache>
            </c:strRef>
          </c:tx>
          <c:spPr>
            <a:solidFill>
              <a:schemeClr val="accent6"/>
            </a:solidFill>
            <a:ln>
              <a:solidFill>
                <a:schemeClr val="accent1"/>
              </a:solidFill>
            </a:ln>
            <a:effectLst/>
          </c:spPr>
          <c:invertIfNegative val="0"/>
          <c:cat>
            <c:strRef>
              <c:f>'Hälso- och sjukvård 3'!$D$51:$D$72</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3'!$E$51:$E$72</c:f>
              <c:numCache>
                <c:formatCode>#,##0</c:formatCode>
                <c:ptCount val="22"/>
                <c:pt idx="0">
                  <c:v>5285.5972495386322</c:v>
                </c:pt>
                <c:pt idx="1">
                  <c:v>5101.3022796132591</c:v>
                </c:pt>
                <c:pt idx="2">
                  <c:v>5443.4404394413123</c:v>
                </c:pt>
                <c:pt idx="3">
                  <c:v>4920.4088897930123</c:v>
                </c:pt>
                <c:pt idx="4">
                  <c:v>4955.1221441672333</c:v>
                </c:pt>
                <c:pt idx="5">
                  <c:v>4737.3186189345925</c:v>
                </c:pt>
                <c:pt idx="6">
                  <c:v>5756.708422314714</c:v>
                </c:pt>
                <c:pt idx="7">
                  <c:v>5754.1725924836119</c:v>
                </c:pt>
                <c:pt idx="8">
                  <c:v>4884.5131470144897</c:v>
                </c:pt>
                <c:pt idx="9">
                  <c:v>4730.9572438660161</c:v>
                </c:pt>
                <c:pt idx="10">
                  <c:v>5100.8083901635046</c:v>
                </c:pt>
                <c:pt idx="11">
                  <c:v>6851.8232104516183</c:v>
                </c:pt>
                <c:pt idx="12">
                  <c:v>5249.3987049467723</c:v>
                </c:pt>
                <c:pt idx="13">
                  <c:v>5180.5557360643588</c:v>
                </c:pt>
                <c:pt idx="14">
                  <c:v>5379.1594974226355</c:v>
                </c:pt>
                <c:pt idx="15">
                  <c:v>5067.4621067600847</c:v>
                </c:pt>
                <c:pt idx="16">
                  <c:v>5846.854183632985</c:v>
                </c:pt>
                <c:pt idx="17">
                  <c:v>4612.2541261587157</c:v>
                </c:pt>
                <c:pt idx="18">
                  <c:v>5547.599306550087</c:v>
                </c:pt>
                <c:pt idx="19">
                  <c:v>4683.3999891420408</c:v>
                </c:pt>
                <c:pt idx="20">
                  <c:v>5429.8751489904771</c:v>
                </c:pt>
                <c:pt idx="21">
                  <c:v>5416.6123201508017</c:v>
                </c:pt>
              </c:numCache>
            </c:numRef>
          </c:val>
          <c:extLst>
            <c:ext xmlns:c16="http://schemas.microsoft.com/office/drawing/2014/chart" uri="{C3380CC4-5D6E-409C-BE32-E72D297353CC}">
              <c16:uniqueId val="{00000000-D605-466A-A6DD-E6D4184E42A5}"/>
            </c:ext>
          </c:extLst>
        </c:ser>
        <c:ser>
          <c:idx val="1"/>
          <c:order val="1"/>
          <c:tx>
            <c:strRef>
              <c:f>'Hälso- och sjukvård 3'!$F$28</c:f>
              <c:strCache>
                <c:ptCount val="1"/>
                <c:pt idx="0">
                  <c:v>Spec. psykiatrisk heldygnsvård</c:v>
                </c:pt>
              </c:strCache>
            </c:strRef>
          </c:tx>
          <c:spPr>
            <a:solidFill>
              <a:schemeClr val="accent1"/>
            </a:solidFill>
            <a:ln>
              <a:solidFill>
                <a:schemeClr val="tx1"/>
              </a:solidFill>
            </a:ln>
            <a:effectLst/>
          </c:spPr>
          <c:invertIfNegative val="0"/>
          <c:cat>
            <c:strRef>
              <c:f>'Hälso- och sjukvård 3'!$D$51:$D$72</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3'!$F$51:$F$72</c:f>
              <c:numCache>
                <c:formatCode>#,##0</c:formatCode>
                <c:ptCount val="22"/>
                <c:pt idx="0">
                  <c:v>828.26952324707872</c:v>
                </c:pt>
                <c:pt idx="1">
                  <c:v>1085.6489685086929</c:v>
                </c:pt>
                <c:pt idx="2">
                  <c:v>1179.9078548151476</c:v>
                </c:pt>
                <c:pt idx="3">
                  <c:v>1250.2330943057182</c:v>
                </c:pt>
                <c:pt idx="4">
                  <c:v>1145.9905232273043</c:v>
                </c:pt>
                <c:pt idx="5">
                  <c:v>866.22458218122199</c:v>
                </c:pt>
                <c:pt idx="6">
                  <c:v>1215.1256908251955</c:v>
                </c:pt>
                <c:pt idx="7">
                  <c:v>1242.3781733771434</c:v>
                </c:pt>
                <c:pt idx="8">
                  <c:v>1287.3950182092515</c:v>
                </c:pt>
                <c:pt idx="9">
                  <c:v>918.5491656155167</c:v>
                </c:pt>
                <c:pt idx="10">
                  <c:v>1116.7324052449644</c:v>
                </c:pt>
                <c:pt idx="11">
                  <c:v>1029.7636376869609</c:v>
                </c:pt>
                <c:pt idx="12">
                  <c:v>832.50294682754884</c:v>
                </c:pt>
                <c:pt idx="13">
                  <c:v>1116.735765436752</c:v>
                </c:pt>
                <c:pt idx="14">
                  <c:v>1307.3851228835144</c:v>
                </c:pt>
                <c:pt idx="15">
                  <c:v>745.72508757934168</c:v>
                </c:pt>
                <c:pt idx="16">
                  <c:v>1026.6797524831729</c:v>
                </c:pt>
                <c:pt idx="17">
                  <c:v>871.4776067251762</c:v>
                </c:pt>
                <c:pt idx="18">
                  <c:v>964.79987940001502</c:v>
                </c:pt>
                <c:pt idx="19">
                  <c:v>937.40386181436509</c:v>
                </c:pt>
                <c:pt idx="20">
                  <c:v>1260.1484085609827</c:v>
                </c:pt>
                <c:pt idx="21">
                  <c:v>992.95384868063593</c:v>
                </c:pt>
              </c:numCache>
            </c:numRef>
          </c:val>
          <c:extLst>
            <c:ext xmlns:c16="http://schemas.microsoft.com/office/drawing/2014/chart" uri="{C3380CC4-5D6E-409C-BE32-E72D297353CC}">
              <c16:uniqueId val="{00000001-D605-466A-A6DD-E6D4184E42A5}"/>
            </c:ext>
          </c:extLst>
        </c:ser>
        <c:ser>
          <c:idx val="2"/>
          <c:order val="2"/>
          <c:tx>
            <c:strRef>
              <c:f>'Hälso- och sjukvård 3'!$G$28</c:f>
              <c:strCache>
                <c:ptCount val="1"/>
                <c:pt idx="0">
                  <c:v>Spec. psykiatrisk öppenvård</c:v>
                </c:pt>
              </c:strCache>
            </c:strRef>
          </c:tx>
          <c:spPr>
            <a:pattFill prst="dkUpDiag">
              <a:fgClr>
                <a:schemeClr val="accent1"/>
              </a:fgClr>
              <a:bgClr>
                <a:schemeClr val="bg1"/>
              </a:bgClr>
            </a:pattFill>
            <a:ln>
              <a:solidFill>
                <a:schemeClr val="accent1"/>
              </a:solidFill>
            </a:ln>
            <a:effectLst/>
          </c:spPr>
          <c:invertIfNegative val="0"/>
          <c:cat>
            <c:strRef>
              <c:f>'Hälso- och sjukvård 3'!$D$51:$D$72</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3'!$G$51:$G$72</c:f>
              <c:numCache>
                <c:formatCode>#,##0</c:formatCode>
                <c:ptCount val="22"/>
                <c:pt idx="0">
                  <c:v>1900.798638703588</c:v>
                </c:pt>
                <c:pt idx="1">
                  <c:v>1070.6744999775383</c:v>
                </c:pt>
                <c:pt idx="2">
                  <c:v>1427.7876562469014</c:v>
                </c:pt>
                <c:pt idx="3">
                  <c:v>1498.1606740239706</c:v>
                </c:pt>
                <c:pt idx="4">
                  <c:v>1373.5631094001023</c:v>
                </c:pt>
                <c:pt idx="5">
                  <c:v>2079.9177820735558</c:v>
                </c:pt>
                <c:pt idx="6">
                  <c:v>1416.9738122247297</c:v>
                </c:pt>
                <c:pt idx="7">
                  <c:v>1798.1789351511288</c:v>
                </c:pt>
                <c:pt idx="8">
                  <c:v>1531.9239072697492</c:v>
                </c:pt>
                <c:pt idx="9">
                  <c:v>1558.6913337113701</c:v>
                </c:pt>
                <c:pt idx="10">
                  <c:v>1174.9183220971106</c:v>
                </c:pt>
                <c:pt idx="11">
                  <c:v>1360.1295534772007</c:v>
                </c:pt>
                <c:pt idx="12">
                  <c:v>1838.6823878613582</c:v>
                </c:pt>
                <c:pt idx="13">
                  <c:v>1569.343540023134</c:v>
                </c:pt>
                <c:pt idx="14">
                  <c:v>1189.82733254249</c:v>
                </c:pt>
                <c:pt idx="15">
                  <c:v>1598.973327321286</c:v>
                </c:pt>
                <c:pt idx="16">
                  <c:v>1078.8838076941815</c:v>
                </c:pt>
                <c:pt idx="17">
                  <c:v>1693.6262923149652</c:v>
                </c:pt>
                <c:pt idx="18">
                  <c:v>1515.0373106203363</c:v>
                </c:pt>
                <c:pt idx="19">
                  <c:v>1545.4496100182776</c:v>
                </c:pt>
                <c:pt idx="20">
                  <c:v>1244.0955625920531</c:v>
                </c:pt>
                <c:pt idx="21">
                  <c:v>1549.3508477341011</c:v>
                </c:pt>
              </c:numCache>
            </c:numRef>
          </c:val>
          <c:extLst>
            <c:ext xmlns:c16="http://schemas.microsoft.com/office/drawing/2014/chart" uri="{C3380CC4-5D6E-409C-BE32-E72D297353CC}">
              <c16:uniqueId val="{00000002-D605-466A-A6DD-E6D4184E42A5}"/>
            </c:ext>
          </c:extLst>
        </c:ser>
        <c:ser>
          <c:idx val="3"/>
          <c:order val="3"/>
          <c:tx>
            <c:strRef>
              <c:f>'Hälso- och sjukvård 3'!$H$28</c:f>
              <c:strCache>
                <c:ptCount val="1"/>
                <c:pt idx="0">
                  <c:v>Spec.
somatisk slutenvård</c:v>
                </c:pt>
              </c:strCache>
            </c:strRef>
          </c:tx>
          <c:spPr>
            <a:pattFill prst="dkDnDiag">
              <a:fgClr>
                <a:schemeClr val="accent2"/>
              </a:fgClr>
              <a:bgClr>
                <a:schemeClr val="bg1"/>
              </a:bgClr>
            </a:pattFill>
            <a:ln>
              <a:solidFill>
                <a:schemeClr val="accent2"/>
              </a:solidFill>
            </a:ln>
            <a:effectLst/>
          </c:spPr>
          <c:invertIfNegative val="0"/>
          <c:cat>
            <c:strRef>
              <c:f>'Hälso- och sjukvård 3'!$D$51:$D$72</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3'!$H$51:$H$72</c:f>
              <c:numCache>
                <c:formatCode>#,##0</c:formatCode>
                <c:ptCount val="22"/>
                <c:pt idx="0">
                  <c:v>10881.027136175131</c:v>
                </c:pt>
                <c:pt idx="1">
                  <c:v>8161.0853494791381</c:v>
                </c:pt>
                <c:pt idx="2">
                  <c:v>10017.649041861941</c:v>
                </c:pt>
                <c:pt idx="3">
                  <c:v>9978.5553238739431</c:v>
                </c:pt>
                <c:pt idx="4">
                  <c:v>9032.4643130965324</c:v>
                </c:pt>
                <c:pt idx="5">
                  <c:v>8774.8060782538469</c:v>
                </c:pt>
                <c:pt idx="6">
                  <c:v>8865.1694918675385</c:v>
                </c:pt>
                <c:pt idx="7">
                  <c:v>15431.644679842415</c:v>
                </c:pt>
                <c:pt idx="8">
                  <c:v>10131.575025198435</c:v>
                </c:pt>
                <c:pt idx="9">
                  <c:v>8959.4346118407793</c:v>
                </c:pt>
                <c:pt idx="10">
                  <c:v>8254.9178997995932</c:v>
                </c:pt>
                <c:pt idx="11">
                  <c:v>7349.3622402561959</c:v>
                </c:pt>
                <c:pt idx="12">
                  <c:v>8456.998109347267</c:v>
                </c:pt>
                <c:pt idx="13">
                  <c:v>8940.7093562767241</c:v>
                </c:pt>
                <c:pt idx="14">
                  <c:v>9176.6323611660318</c:v>
                </c:pt>
                <c:pt idx="15">
                  <c:v>9198.4322430716948</c:v>
                </c:pt>
                <c:pt idx="16">
                  <c:v>11070.739975081264</c:v>
                </c:pt>
                <c:pt idx="17">
                  <c:v>9380.7165025794911</c:v>
                </c:pt>
                <c:pt idx="18">
                  <c:v>7733.4740333157461</c:v>
                </c:pt>
                <c:pt idx="19">
                  <c:v>9258.2203803905231</c:v>
                </c:pt>
                <c:pt idx="20">
                  <c:v>9302.6242389947711</c:v>
                </c:pt>
                <c:pt idx="21">
                  <c:v>9276.9492690242678</c:v>
                </c:pt>
              </c:numCache>
            </c:numRef>
          </c:val>
          <c:extLst>
            <c:ext xmlns:c16="http://schemas.microsoft.com/office/drawing/2014/chart" uri="{C3380CC4-5D6E-409C-BE32-E72D297353CC}">
              <c16:uniqueId val="{00000003-D605-466A-A6DD-E6D4184E42A5}"/>
            </c:ext>
          </c:extLst>
        </c:ser>
        <c:ser>
          <c:idx val="4"/>
          <c:order val="4"/>
          <c:tx>
            <c:strRef>
              <c:f>'Hälso- och sjukvård 3'!$I$28</c:f>
              <c:strCache>
                <c:ptCount val="1"/>
                <c:pt idx="0">
                  <c:v>Spec. somatisk öppenvård</c:v>
                </c:pt>
              </c:strCache>
            </c:strRef>
          </c:tx>
          <c:spPr>
            <a:solidFill>
              <a:schemeClr val="accent2"/>
            </a:solidFill>
            <a:ln>
              <a:solidFill>
                <a:schemeClr val="tx1"/>
              </a:solidFill>
            </a:ln>
            <a:effectLst/>
          </c:spPr>
          <c:invertIfNegative val="0"/>
          <c:cat>
            <c:strRef>
              <c:f>'Hälso- och sjukvård 3'!$D$51:$D$72</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3'!$I$51:$I$72</c:f>
              <c:numCache>
                <c:formatCode>#,##0</c:formatCode>
                <c:ptCount val="22"/>
                <c:pt idx="0">
                  <c:v>5280.2694396414463</c:v>
                </c:pt>
                <c:pt idx="1">
                  <c:v>7502.2087341083452</c:v>
                </c:pt>
                <c:pt idx="2">
                  <c:v>8603.0816416914004</c:v>
                </c:pt>
                <c:pt idx="3">
                  <c:v>7948.5158249843189</c:v>
                </c:pt>
                <c:pt idx="4">
                  <c:v>7106.2249229910622</c:v>
                </c:pt>
                <c:pt idx="5">
                  <c:v>7771.5516186654268</c:v>
                </c:pt>
                <c:pt idx="6">
                  <c:v>8041.6291565574402</c:v>
                </c:pt>
                <c:pt idx="7">
                  <c:v>7339.8394716623352</c:v>
                </c:pt>
                <c:pt idx="8">
                  <c:v>8515.0081915523333</c:v>
                </c:pt>
                <c:pt idx="9">
                  <c:v>7540.7673442436108</c:v>
                </c:pt>
                <c:pt idx="10">
                  <c:v>6986.9655357876936</c:v>
                </c:pt>
                <c:pt idx="11">
                  <c:v>5868.1174715237094</c:v>
                </c:pt>
                <c:pt idx="12">
                  <c:v>8605.8820008391558</c:v>
                </c:pt>
                <c:pt idx="13">
                  <c:v>8484.8524232223826</c:v>
                </c:pt>
                <c:pt idx="14">
                  <c:v>7438.2020070320932</c:v>
                </c:pt>
                <c:pt idx="15">
                  <c:v>7745.1354444868375</c:v>
                </c:pt>
                <c:pt idx="16">
                  <c:v>7232.0017818984179</c:v>
                </c:pt>
                <c:pt idx="17">
                  <c:v>10535.835405833146</c:v>
                </c:pt>
                <c:pt idx="18">
                  <c:v>9836.436270445467</c:v>
                </c:pt>
                <c:pt idx="19">
                  <c:v>7984.2197651061369</c:v>
                </c:pt>
                <c:pt idx="20">
                  <c:v>7753.5246029930531</c:v>
                </c:pt>
                <c:pt idx="21">
                  <c:v>6946.5192506957146</c:v>
                </c:pt>
              </c:numCache>
            </c:numRef>
          </c:val>
          <c:extLst>
            <c:ext xmlns:c16="http://schemas.microsoft.com/office/drawing/2014/chart" uri="{C3380CC4-5D6E-409C-BE32-E72D297353CC}">
              <c16:uniqueId val="{00000004-D605-466A-A6DD-E6D4184E42A5}"/>
            </c:ext>
          </c:extLst>
        </c:ser>
        <c:ser>
          <c:idx val="5"/>
          <c:order val="5"/>
          <c:tx>
            <c:strRef>
              <c:f>'Hälso- och sjukvård 3'!$J$28</c:f>
              <c:strCache>
                <c:ptCount val="1"/>
                <c:pt idx="0">
                  <c:v>Tandvård</c:v>
                </c:pt>
              </c:strCache>
            </c:strRef>
          </c:tx>
          <c:spPr>
            <a:solidFill>
              <a:schemeClr val="accent3"/>
            </a:solidFill>
            <a:ln>
              <a:solidFill>
                <a:schemeClr val="tx1"/>
              </a:solidFill>
            </a:ln>
            <a:effectLst/>
          </c:spPr>
          <c:invertIfNegative val="0"/>
          <c:cat>
            <c:strRef>
              <c:f>'Hälso- och sjukvård 3'!$D$51:$D$72</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3'!$J$51:$J$72</c:f>
              <c:numCache>
                <c:formatCode>#,##0</c:formatCode>
                <c:ptCount val="22"/>
                <c:pt idx="0">
                  <c:v>498.76497268267934</c:v>
                </c:pt>
                <c:pt idx="1">
                  <c:v>661.37236012598521</c:v>
                </c:pt>
                <c:pt idx="2">
                  <c:v>753.55459635253135</c:v>
                </c:pt>
                <c:pt idx="3">
                  <c:v>832.78238315618171</c:v>
                </c:pt>
                <c:pt idx="4">
                  <c:v>842.56040833024031</c:v>
                </c:pt>
                <c:pt idx="5">
                  <c:v>998.36053539530667</c:v>
                </c:pt>
                <c:pt idx="6">
                  <c:v>815.46641045411786</c:v>
                </c:pt>
                <c:pt idx="7">
                  <c:v>817.35406143233126</c:v>
                </c:pt>
                <c:pt idx="8">
                  <c:v>1299.4725398498047</c:v>
                </c:pt>
                <c:pt idx="9">
                  <c:v>755.94483546203003</c:v>
                </c:pt>
                <c:pt idx="10">
                  <c:v>806.24025009261823</c:v>
                </c:pt>
                <c:pt idx="11">
                  <c:v>612.39946868517779</c:v>
                </c:pt>
                <c:pt idx="12">
                  <c:v>859.10492818428315</c:v>
                </c:pt>
                <c:pt idx="13">
                  <c:v>856.47817215341229</c:v>
                </c:pt>
                <c:pt idx="14">
                  <c:v>840.71631880247799</c:v>
                </c:pt>
                <c:pt idx="15">
                  <c:v>922.61801533072037</c:v>
                </c:pt>
                <c:pt idx="16">
                  <c:v>689.09352878531604</c:v>
                </c:pt>
                <c:pt idx="17">
                  <c:v>818.03794216183996</c:v>
                </c:pt>
                <c:pt idx="18">
                  <c:v>783.89990201251226</c:v>
                </c:pt>
                <c:pt idx="19">
                  <c:v>1013.4095803398542</c:v>
                </c:pt>
                <c:pt idx="20">
                  <c:v>951.13112365908569</c:v>
                </c:pt>
                <c:pt idx="21">
                  <c:v>715.32932623889633</c:v>
                </c:pt>
              </c:numCache>
            </c:numRef>
          </c:val>
          <c:extLst>
            <c:ext xmlns:c16="http://schemas.microsoft.com/office/drawing/2014/chart" uri="{C3380CC4-5D6E-409C-BE32-E72D297353CC}">
              <c16:uniqueId val="{00000005-D605-466A-A6DD-E6D4184E42A5}"/>
            </c:ext>
          </c:extLst>
        </c:ser>
        <c:ser>
          <c:idx val="6"/>
          <c:order val="6"/>
          <c:tx>
            <c:strRef>
              <c:f>'Hälso- och sjukvård 3'!$K$28</c:f>
              <c:strCache>
                <c:ptCount val="1"/>
                <c:pt idx="0">
                  <c:v>Läkemedel inom förmånen</c:v>
                </c:pt>
              </c:strCache>
            </c:strRef>
          </c:tx>
          <c:spPr>
            <a:pattFill prst="wdDnDiag">
              <a:fgClr>
                <a:schemeClr val="accent4"/>
              </a:fgClr>
              <a:bgClr>
                <a:schemeClr val="bg1"/>
              </a:bgClr>
            </a:pattFill>
            <a:ln>
              <a:solidFill>
                <a:schemeClr val="accent4"/>
              </a:solidFill>
            </a:ln>
            <a:effectLst/>
          </c:spPr>
          <c:invertIfNegative val="0"/>
          <c:cat>
            <c:strRef>
              <c:f>'Hälso- och sjukvård 3'!$D$51:$D$72</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3'!$K$51:$K$72</c:f>
              <c:numCache>
                <c:formatCode>#,##0</c:formatCode>
                <c:ptCount val="22"/>
                <c:pt idx="0">
                  <c:v>2737.2647925617216</c:v>
                </c:pt>
                <c:pt idx="1">
                  <c:v>3017.3554090276079</c:v>
                </c:pt>
                <c:pt idx="2">
                  <c:v>3169.5563943073576</c:v>
                </c:pt>
                <c:pt idx="3">
                  <c:v>2831.0362949024397</c:v>
                </c:pt>
                <c:pt idx="4">
                  <c:v>2774.2181933445859</c:v>
                </c:pt>
                <c:pt idx="5">
                  <c:v>2887.4152739374067</c:v>
                </c:pt>
                <c:pt idx="6">
                  <c:v>3043.8696707049749</c:v>
                </c:pt>
                <c:pt idx="7">
                  <c:v>3612.7049515309041</c:v>
                </c:pt>
                <c:pt idx="8">
                  <c:v>3333.7558264067402</c:v>
                </c:pt>
                <c:pt idx="9">
                  <c:v>2895.6391155911519</c:v>
                </c:pt>
                <c:pt idx="10">
                  <c:v>3368.7536170811395</c:v>
                </c:pt>
                <c:pt idx="11">
                  <c:v>2536.5961279522544</c:v>
                </c:pt>
                <c:pt idx="12">
                  <c:v>3274.2239737294908</c:v>
                </c:pt>
                <c:pt idx="13">
                  <c:v>2982.0776418907503</c:v>
                </c:pt>
                <c:pt idx="14">
                  <c:v>3124.1873372448017</c:v>
                </c:pt>
                <c:pt idx="15">
                  <c:v>3086.9550137005308</c:v>
                </c:pt>
                <c:pt idx="16">
                  <c:v>3160.0854754397324</c:v>
                </c:pt>
                <c:pt idx="17">
                  <c:v>3280.373255503258</c:v>
                </c:pt>
                <c:pt idx="18">
                  <c:v>3022.53712218286</c:v>
                </c:pt>
                <c:pt idx="19">
                  <c:v>2862.8820644600883</c:v>
                </c:pt>
                <c:pt idx="20">
                  <c:v>3363.0712304907756</c:v>
                </c:pt>
                <c:pt idx="21">
                  <c:v>2885.789792619119</c:v>
                </c:pt>
              </c:numCache>
            </c:numRef>
          </c:val>
          <c:extLst>
            <c:ext xmlns:c16="http://schemas.microsoft.com/office/drawing/2014/chart" uri="{C3380CC4-5D6E-409C-BE32-E72D297353CC}">
              <c16:uniqueId val="{00000006-D605-466A-A6DD-E6D4184E42A5}"/>
            </c:ext>
          </c:extLst>
        </c:ser>
        <c:ser>
          <c:idx val="7"/>
          <c:order val="7"/>
          <c:tx>
            <c:strRef>
              <c:f>'Hälso- och sjukvård 3'!$L$28</c:f>
              <c:strCache>
                <c:ptCount val="1"/>
                <c:pt idx="0">
                  <c:v>Övrigt</c:v>
                </c:pt>
              </c:strCache>
            </c:strRef>
          </c:tx>
          <c:spPr>
            <a:pattFill prst="dkHorz">
              <a:fgClr>
                <a:schemeClr val="accent3"/>
              </a:fgClr>
              <a:bgClr>
                <a:schemeClr val="accent3">
                  <a:lumMod val="75000"/>
                </a:schemeClr>
              </a:bgClr>
            </a:pattFill>
            <a:ln>
              <a:solidFill>
                <a:schemeClr val="accent3"/>
              </a:solidFill>
            </a:ln>
            <a:effectLst/>
          </c:spPr>
          <c:invertIfNegative val="0"/>
          <c:cat>
            <c:strRef>
              <c:f>'Hälso- och sjukvård 3'!$D$51:$D$72</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3'!$L$51:$L$72</c:f>
              <c:numCache>
                <c:formatCode>#,##0</c:formatCode>
                <c:ptCount val="22"/>
                <c:pt idx="0">
                  <c:v>2324.9742728256701</c:v>
                </c:pt>
                <c:pt idx="1">
                  <c:v>2979.9192376997221</c:v>
                </c:pt>
                <c:pt idx="2">
                  <c:v>1953.2928352822194</c:v>
                </c:pt>
                <c:pt idx="3">
                  <c:v>2313.9907440370239</c:v>
                </c:pt>
                <c:pt idx="4">
                  <c:v>2760.6722060723951</c:v>
                </c:pt>
                <c:pt idx="5">
                  <c:v>2231.6294320600973</c:v>
                </c:pt>
                <c:pt idx="6">
                  <c:v>2595.7668411980085</c:v>
                </c:pt>
                <c:pt idx="7">
                  <c:v>3808.8699262746636</c:v>
                </c:pt>
                <c:pt idx="8">
                  <c:v>2501.7171828146784</c:v>
                </c:pt>
                <c:pt idx="9">
                  <c:v>1977.0611696117724</c:v>
                </c:pt>
                <c:pt idx="10">
                  <c:v>2491.7008111483201</c:v>
                </c:pt>
                <c:pt idx="11">
                  <c:v>2852.1780268568727</c:v>
                </c:pt>
                <c:pt idx="12">
                  <c:v>3230.4242436662362</c:v>
                </c:pt>
                <c:pt idx="13">
                  <c:v>2950.5608047515693</c:v>
                </c:pt>
                <c:pt idx="14">
                  <c:v>2842.7611118829554</c:v>
                </c:pt>
                <c:pt idx="15">
                  <c:v>3395.6505150705839</c:v>
                </c:pt>
                <c:pt idx="16">
                  <c:v>2314.3797810213896</c:v>
                </c:pt>
                <c:pt idx="17">
                  <c:v>2577.4361293239881</c:v>
                </c:pt>
                <c:pt idx="18">
                  <c:v>3158.212105223487</c:v>
                </c:pt>
                <c:pt idx="19">
                  <c:v>3032.9901011599918</c:v>
                </c:pt>
                <c:pt idx="20">
                  <c:v>3395.176922428635</c:v>
                </c:pt>
                <c:pt idx="21">
                  <c:v>2562.5447508747825</c:v>
                </c:pt>
              </c:numCache>
            </c:numRef>
          </c:val>
          <c:extLst>
            <c:ext xmlns:c16="http://schemas.microsoft.com/office/drawing/2014/chart" uri="{C3380CC4-5D6E-409C-BE32-E72D297353CC}">
              <c16:uniqueId val="{00000007-D605-466A-A6DD-E6D4184E42A5}"/>
            </c:ext>
          </c:extLst>
        </c:ser>
        <c:dLbls>
          <c:showLegendKey val="0"/>
          <c:showVal val="0"/>
          <c:showCatName val="0"/>
          <c:showSerName val="0"/>
          <c:showPercent val="0"/>
          <c:showBubbleSize val="0"/>
        </c:dLbls>
        <c:gapWidth val="30"/>
        <c:overlap val="100"/>
        <c:axId val="428911239"/>
        <c:axId val="428918127"/>
      </c:barChart>
      <c:lineChart>
        <c:grouping val="standard"/>
        <c:varyColors val="0"/>
        <c:ser>
          <c:idx val="8"/>
          <c:order val="8"/>
          <c:tx>
            <c:strRef>
              <c:f>'Hälso- och sjukvård 3'!$M$28</c:f>
              <c:strCache>
                <c:ptCount val="1"/>
                <c:pt idx="0">
                  <c:v>Genomsnitt för riket</c:v>
                </c:pt>
              </c:strCache>
            </c:strRef>
          </c:tx>
          <c:spPr>
            <a:ln w="28575" cap="rnd">
              <a:solidFill>
                <a:schemeClr val="tx1"/>
              </a:solidFill>
              <a:round/>
            </a:ln>
            <a:effectLst/>
          </c:spPr>
          <c:marker>
            <c:symbol val="none"/>
          </c:marker>
          <c:dLbls>
            <c:dLbl>
              <c:idx val="11"/>
              <c:layout>
                <c:manualLayout>
                  <c:x val="-2.1128141820511037E-2"/>
                  <c:y val="-0.14184397163120568"/>
                </c:manualLayout>
              </c:layout>
              <c:spPr>
                <a:solidFill>
                  <a:srgbClr val="FFFFFF"/>
                </a:solidFill>
                <a:ln>
                  <a:solidFill>
                    <a:srgbClr val="000000">
                      <a:lumMod val="25000"/>
                      <a:lumOff val="75000"/>
                    </a:srgb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endParaRPr lang="sv-SE"/>
                </a:p>
              </c:txPr>
              <c:showLegendKey val="0"/>
              <c:showVal val="1"/>
              <c:showCatName val="0"/>
              <c:showSerName val="1"/>
              <c:showPercent val="0"/>
              <c:showBubbleSize val="0"/>
              <c:extLst>
                <c:ext xmlns:c15="http://schemas.microsoft.com/office/drawing/2012/chart" uri="{CE6537A1-D6FC-4f65-9D91-7224C49458BB}">
                  <c15:spPr xmlns:c15="http://schemas.microsoft.com/office/drawing/2012/chart">
                    <a:prstGeom prst="rect">
                      <a:avLst/>
                    </a:prstGeom>
                    <a:noFill/>
                    <a:ln>
                      <a:noFill/>
                    </a:ln>
                  </c15:spPr>
                  <c15:layout>
                    <c:manualLayout>
                      <c:w val="0.2239798678312365"/>
                      <c:h val="6.2108036890645583E-2"/>
                    </c:manualLayout>
                  </c15:layout>
                </c:ext>
                <c:ext xmlns:c16="http://schemas.microsoft.com/office/drawing/2014/chart" uri="{C3380CC4-5D6E-409C-BE32-E72D297353CC}">
                  <c16:uniqueId val="{00000008-D605-466A-A6DD-E6D4184E42A5}"/>
                </c:ext>
              </c:extLst>
            </c:dLbl>
            <c:spPr>
              <a:solidFill>
                <a:srgbClr val="FFFFFF"/>
              </a:solidFill>
              <a:ln>
                <a:solidFill>
                  <a:srgbClr val="000000">
                    <a:lumMod val="25000"/>
                    <a:lumOff val="75000"/>
                  </a:srgbClr>
                </a:solidFill>
              </a:ln>
              <a:effectLst/>
            </c:spPr>
            <c:txPr>
              <a:bodyPr rot="0" spcFirstLastPara="1" vertOverflow="clip" horzOverflow="clip" vert="horz" wrap="square" lIns="36576" tIns="18288" rIns="36576" bIns="18288" anchor="ctr" anchorCtr="1">
                <a:spAutoFit/>
              </a:bodyPr>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endParaRPr lang="sv-SE"/>
              </a:p>
            </c:tx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wedgeRectCallou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'Hälso- och sjukvård 3'!$D$51:$D$72</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3'!$M$51:$M$72</c:f>
              <c:numCache>
                <c:formatCode>"kr"#,##0_);\("kr"#,##0\)</c:formatCode>
                <c:ptCount val="22"/>
                <c:pt idx="0">
                  <c:v>30346.049406018319</c:v>
                </c:pt>
                <c:pt idx="1">
                  <c:v>30346.049406018319</c:v>
                </c:pt>
                <c:pt idx="2">
                  <c:v>30346.049406018319</c:v>
                </c:pt>
                <c:pt idx="3">
                  <c:v>30346.049406018319</c:v>
                </c:pt>
                <c:pt idx="4">
                  <c:v>30346.049406018319</c:v>
                </c:pt>
                <c:pt idx="5">
                  <c:v>30346.049406018319</c:v>
                </c:pt>
                <c:pt idx="6">
                  <c:v>30346.049406018319</c:v>
                </c:pt>
                <c:pt idx="7">
                  <c:v>30346.049406018319</c:v>
                </c:pt>
                <c:pt idx="8">
                  <c:v>30346.049406018319</c:v>
                </c:pt>
                <c:pt idx="9">
                  <c:v>30346.049406018319</c:v>
                </c:pt>
                <c:pt idx="10">
                  <c:v>30346.049406018319</c:v>
                </c:pt>
                <c:pt idx="11">
                  <c:v>30346.049406018319</c:v>
                </c:pt>
                <c:pt idx="12">
                  <c:v>30346.049406018319</c:v>
                </c:pt>
                <c:pt idx="13">
                  <c:v>30346.049406018319</c:v>
                </c:pt>
                <c:pt idx="14">
                  <c:v>30346.049406018319</c:v>
                </c:pt>
                <c:pt idx="15">
                  <c:v>30346.049406018319</c:v>
                </c:pt>
                <c:pt idx="16">
                  <c:v>30346.049406018319</c:v>
                </c:pt>
                <c:pt idx="17">
                  <c:v>30346.049406018319</c:v>
                </c:pt>
                <c:pt idx="18">
                  <c:v>30346.049406018319</c:v>
                </c:pt>
                <c:pt idx="19">
                  <c:v>30346.049406018319</c:v>
                </c:pt>
                <c:pt idx="20">
                  <c:v>30346.049406018319</c:v>
                </c:pt>
                <c:pt idx="21">
                  <c:v>30346.049406018319</c:v>
                </c:pt>
              </c:numCache>
            </c:numRef>
          </c:val>
          <c:smooth val="0"/>
          <c:extLst>
            <c:ext xmlns:c16="http://schemas.microsoft.com/office/drawing/2014/chart" uri="{C3380CC4-5D6E-409C-BE32-E72D297353CC}">
              <c16:uniqueId val="{00000009-D605-466A-A6DD-E6D4184E42A5}"/>
            </c:ext>
          </c:extLst>
        </c:ser>
        <c:dLbls>
          <c:showLegendKey val="0"/>
          <c:showVal val="0"/>
          <c:showCatName val="0"/>
          <c:showSerName val="0"/>
          <c:showPercent val="0"/>
          <c:showBubbleSize val="0"/>
        </c:dLbls>
        <c:marker val="1"/>
        <c:smooth val="0"/>
        <c:axId val="428911239"/>
        <c:axId val="428918127"/>
      </c:lineChart>
      <c:catAx>
        <c:axId val="4289112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endParaRPr lang="sv-SE"/>
          </a:p>
        </c:txPr>
        <c:crossAx val="428918127"/>
        <c:crosses val="autoZero"/>
        <c:auto val="1"/>
        <c:lblAlgn val="ctr"/>
        <c:lblOffset val="100"/>
        <c:noMultiLvlLbl val="0"/>
      </c:catAx>
      <c:valAx>
        <c:axId val="42891812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endParaRPr lang="sv-SE"/>
          </a:p>
        </c:txPr>
        <c:crossAx val="42891123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rgbClr val="000000"/>
              </a:solidFill>
              <a:latin typeface="Arial" panose="020B0604020202020204" pitchFamily="34" charset="0"/>
              <a:ea typeface="Open Sans"/>
              <a:cs typeface="Arial" panose="020B0604020202020204" pitchFamily="34" charset="0"/>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7F7F7"/>
    </a:solidFill>
    <a:ln w="9525" cap="flat" cmpd="sng" algn="ctr">
      <a:noFill/>
      <a:round/>
    </a:ln>
    <a:effectLst/>
    <a:extLst>
      <a:ext uri="{91240B29-F687-4F45-9708-019B960494DF}">
        <a14:hiddenLine xmlns:a14="http://schemas.microsoft.com/office/drawing/2010/main" w="9525" cap="flat" cmpd="sng" algn="ctr">
          <a:solidFill>
            <a:srgbClr val="000000">
              <a:lumMod val="15000"/>
              <a:lumOff val="85000"/>
            </a:srgbClr>
          </a:solidFill>
          <a:round/>
        </a14:hiddenLine>
      </a:ext>
    </a:extLst>
  </c:spPr>
  <c:txPr>
    <a:bodyPr/>
    <a:lstStyle/>
    <a:p>
      <a:pPr>
        <a:defRPr sz="900">
          <a:solidFill>
            <a:srgbClr val="000000"/>
          </a:solidFill>
          <a:latin typeface="Arial" panose="020B0604020202020204" pitchFamily="34" charset="0"/>
          <a:ea typeface="Open Sans"/>
          <a:cs typeface="Arial" panose="020B0604020202020204" pitchFamily="34" charset="0"/>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3"/>
          <c:order val="0"/>
          <c:tx>
            <c:strRef>
              <c:f>'Hälso- och sjukvård 5'!$C$31</c:f>
              <c:strCache>
                <c:ptCount val="1"/>
                <c:pt idx="0">
                  <c:v>Mottagningsbesök exkl dagsjukvård</c:v>
                </c:pt>
              </c:strCache>
            </c:strRef>
          </c:tx>
          <c:spPr>
            <a:solidFill>
              <a:srgbClr val="E06C00"/>
            </a:solidFill>
            <a:ln>
              <a:solidFill>
                <a:srgbClr val="E06C00"/>
              </a:solidFill>
            </a:ln>
            <a:effectLst/>
          </c:spPr>
          <c:invertIfNegative val="0"/>
          <c:dLbls>
            <c:delete val="1"/>
          </c:dLbls>
          <c:cat>
            <c:strRef>
              <c:f>'Hälso- och sjukvård 5'!$D$4:$G$4</c:f>
              <c:strCache>
                <c:ptCount val="4"/>
                <c:pt idx="0">
                  <c:v>Primärvård</c:v>
                </c:pt>
                <c:pt idx="1">
                  <c:v>Specialiserad 
psykiatrisk vård</c:v>
                </c:pt>
                <c:pt idx="2">
                  <c:v>Specialiserad 
somatisk vård</c:v>
                </c:pt>
                <c:pt idx="3">
                  <c:v>Övrig 
hälso- och sjukvård*</c:v>
                </c:pt>
              </c:strCache>
            </c:strRef>
          </c:cat>
          <c:val>
            <c:numRef>
              <c:f>'Hälso- och sjukvård 5'!$D$31:$G$31</c:f>
              <c:numCache>
                <c:formatCode>#,##0</c:formatCode>
                <c:ptCount val="4"/>
                <c:pt idx="0">
                  <c:v>33297124</c:v>
                </c:pt>
                <c:pt idx="1">
                  <c:v>4755490</c:v>
                </c:pt>
                <c:pt idx="2">
                  <c:v>16159462.324873447</c:v>
                </c:pt>
                <c:pt idx="3">
                  <c:v>869066</c:v>
                </c:pt>
              </c:numCache>
            </c:numRef>
          </c:val>
          <c:extLst>
            <c:ext xmlns:c16="http://schemas.microsoft.com/office/drawing/2014/chart" uri="{C3380CC4-5D6E-409C-BE32-E72D297353CC}">
              <c16:uniqueId val="{00000003-CB6C-448A-BF99-06364C927415}"/>
            </c:ext>
          </c:extLst>
        </c:ser>
        <c:ser>
          <c:idx val="0"/>
          <c:order val="1"/>
          <c:tx>
            <c:strRef>
              <c:f>'Hälso- och sjukvård 5'!$C$6</c:f>
              <c:strCache>
                <c:ptCount val="1"/>
                <c:pt idx="0">
                  <c:v>mottagningsbesök; därav dagsjukvård</c:v>
                </c:pt>
              </c:strCache>
            </c:strRef>
          </c:tx>
          <c:spPr>
            <a:pattFill prst="dkUpDiag">
              <a:fgClr>
                <a:srgbClr val="E06C00"/>
              </a:fgClr>
              <a:bgClr>
                <a:srgbClr val="FFFFFF"/>
              </a:bgClr>
            </a:pattFill>
            <a:ln w="12700">
              <a:solidFill>
                <a:srgbClr val="E06C00"/>
              </a:solidFill>
            </a:ln>
            <a:effectLst/>
          </c:spPr>
          <c:invertIfNegative val="0"/>
          <c:dLbls>
            <c:delete val="1"/>
          </c:dLbls>
          <c:cat>
            <c:strRef>
              <c:f>'Hälso- och sjukvård 5'!$D$4:$G$4</c:f>
              <c:strCache>
                <c:ptCount val="4"/>
                <c:pt idx="0">
                  <c:v>Primärvård</c:v>
                </c:pt>
                <c:pt idx="1">
                  <c:v>Specialiserad 
psykiatrisk vård</c:v>
                </c:pt>
                <c:pt idx="2">
                  <c:v>Specialiserad 
somatisk vård</c:v>
                </c:pt>
                <c:pt idx="3">
                  <c:v>Övrig 
hälso- och sjukvård*</c:v>
                </c:pt>
              </c:strCache>
            </c:strRef>
          </c:cat>
          <c:val>
            <c:numRef>
              <c:f>'Hälso- och sjukvård 5'!$D$6:$G$6</c:f>
              <c:numCache>
                <c:formatCode>#,##0</c:formatCode>
                <c:ptCount val="4"/>
                <c:pt idx="1">
                  <c:v>65077</c:v>
                </c:pt>
                <c:pt idx="2">
                  <c:v>2537362</c:v>
                </c:pt>
              </c:numCache>
            </c:numRef>
          </c:val>
          <c:extLst>
            <c:ext xmlns:c16="http://schemas.microsoft.com/office/drawing/2014/chart" uri="{C3380CC4-5D6E-409C-BE32-E72D297353CC}">
              <c16:uniqueId val="{00000000-CB6C-448A-BF99-06364C927415}"/>
            </c:ext>
          </c:extLst>
        </c:ser>
        <c:ser>
          <c:idx val="1"/>
          <c:order val="2"/>
          <c:tx>
            <c:strRef>
              <c:f>'Hälso- och sjukvård 5'!$C$7</c:f>
              <c:strCache>
                <c:ptCount val="1"/>
                <c:pt idx="0">
                  <c:v>Hemsjukvårdsbesök</c:v>
                </c:pt>
              </c:strCache>
            </c:strRef>
          </c:tx>
          <c:spPr>
            <a:solidFill>
              <a:srgbClr val="7D2B40"/>
            </a:solidFill>
            <a:ln w="12700">
              <a:solidFill>
                <a:srgbClr val="000000"/>
              </a:solidFill>
            </a:ln>
            <a:effectLst/>
          </c:spPr>
          <c:invertIfNegative val="0"/>
          <c:dLbls>
            <c:delete val="1"/>
          </c:dLbls>
          <c:cat>
            <c:strRef>
              <c:f>'Hälso- och sjukvård 5'!$D$4:$G$4</c:f>
              <c:strCache>
                <c:ptCount val="4"/>
                <c:pt idx="0">
                  <c:v>Primärvård</c:v>
                </c:pt>
                <c:pt idx="1">
                  <c:v>Specialiserad 
psykiatrisk vård</c:v>
                </c:pt>
                <c:pt idx="2">
                  <c:v>Specialiserad 
somatisk vård</c:v>
                </c:pt>
                <c:pt idx="3">
                  <c:v>Övrig 
hälso- och sjukvård*</c:v>
                </c:pt>
              </c:strCache>
            </c:strRef>
          </c:cat>
          <c:val>
            <c:numRef>
              <c:f>'Hälso- och sjukvård 5'!$D$7:$G$7</c:f>
              <c:numCache>
                <c:formatCode>#,##0</c:formatCode>
                <c:ptCount val="4"/>
                <c:pt idx="0">
                  <c:v>4508654</c:v>
                </c:pt>
                <c:pt idx="1">
                  <c:v>9599</c:v>
                </c:pt>
                <c:pt idx="2">
                  <c:v>767388</c:v>
                </c:pt>
              </c:numCache>
            </c:numRef>
          </c:val>
          <c:extLst>
            <c:ext xmlns:c16="http://schemas.microsoft.com/office/drawing/2014/chart" uri="{C3380CC4-5D6E-409C-BE32-E72D297353CC}">
              <c16:uniqueId val="{00000001-CB6C-448A-BF99-06364C927415}"/>
            </c:ext>
          </c:extLst>
        </c:ser>
        <c:ser>
          <c:idx val="2"/>
          <c:order val="3"/>
          <c:tx>
            <c:strRef>
              <c:f>'Hälso- och sjukvård 5'!$C$8</c:f>
              <c:strCache>
                <c:ptCount val="1"/>
                <c:pt idx="0">
                  <c:v>Distanskontakt</c:v>
                </c:pt>
              </c:strCache>
            </c:strRef>
          </c:tx>
          <c:spPr>
            <a:pattFill prst="dkUpDiag">
              <a:fgClr>
                <a:srgbClr val="0071A1"/>
              </a:fgClr>
              <a:bgClr>
                <a:srgbClr val="FFFFFF"/>
              </a:bgClr>
            </a:pattFill>
            <a:ln w="12700">
              <a:solidFill>
                <a:srgbClr val="005A69"/>
              </a:solidFill>
            </a:ln>
            <a:effectLst/>
          </c:spPr>
          <c:invertIfNegative val="0"/>
          <c:dLbls>
            <c:delete val="1"/>
          </c:dLbls>
          <c:cat>
            <c:strRef>
              <c:f>'Hälso- och sjukvård 5'!$D$4:$G$4</c:f>
              <c:strCache>
                <c:ptCount val="4"/>
                <c:pt idx="0">
                  <c:v>Primärvård</c:v>
                </c:pt>
                <c:pt idx="1">
                  <c:v>Specialiserad 
psykiatrisk vård</c:v>
                </c:pt>
                <c:pt idx="2">
                  <c:v>Specialiserad 
somatisk vård</c:v>
                </c:pt>
                <c:pt idx="3">
                  <c:v>Övrig 
hälso- och sjukvård*</c:v>
                </c:pt>
              </c:strCache>
            </c:strRef>
          </c:cat>
          <c:val>
            <c:numRef>
              <c:f>'Hälso- och sjukvård 5'!$D$8:$G$8</c:f>
              <c:numCache>
                <c:formatCode>#,##0</c:formatCode>
                <c:ptCount val="4"/>
                <c:pt idx="0">
                  <c:v>19389703</c:v>
                </c:pt>
                <c:pt idx="1">
                  <c:v>1668018</c:v>
                </c:pt>
                <c:pt idx="2">
                  <c:v>2882884</c:v>
                </c:pt>
                <c:pt idx="3">
                  <c:v>134639</c:v>
                </c:pt>
              </c:numCache>
            </c:numRef>
          </c:val>
          <c:extLst>
            <c:ext xmlns:c16="http://schemas.microsoft.com/office/drawing/2014/chart" uri="{C3380CC4-5D6E-409C-BE32-E72D297353CC}">
              <c16:uniqueId val="{00000002-CB6C-448A-BF99-06364C927415}"/>
            </c:ext>
          </c:extLst>
        </c:ser>
        <c:dLbls>
          <c:showLegendKey val="0"/>
          <c:showVal val="1"/>
          <c:showCatName val="0"/>
          <c:showSerName val="0"/>
          <c:showPercent val="0"/>
          <c:showBubbleSize val="0"/>
        </c:dLbls>
        <c:gapWidth val="52"/>
        <c:overlap val="100"/>
        <c:axId val="1074344543"/>
        <c:axId val="1074342047"/>
      </c:barChart>
      <c:catAx>
        <c:axId val="1074344543"/>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2047"/>
        <c:crosses val="autoZero"/>
        <c:auto val="1"/>
        <c:lblAlgn val="ctr"/>
        <c:lblOffset val="100"/>
        <c:noMultiLvlLbl val="0"/>
      </c:catAx>
      <c:valAx>
        <c:axId val="107434204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45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rgbClr val="F7F7F7"/>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'Hälso- och sjukvård 6'!$B$6:$C$6</c:f>
              <c:strCache>
                <c:ptCount val="2"/>
                <c:pt idx="0">
                  <c:v>A</c:v>
                </c:pt>
                <c:pt idx="1">
                  <c:v>Primärvård</c:v>
                </c:pt>
              </c:strCache>
            </c:strRef>
          </c:tx>
          <c:spPr>
            <a:solidFill>
              <a:srgbClr val="005A69"/>
            </a:solidFill>
            <a:ln w="12700">
              <a:solidFill>
                <a:srgbClr val="F7F7F7"/>
              </a:solidFill>
            </a:ln>
            <a:effectLst/>
          </c:spPr>
          <c:invertIfNegative val="0"/>
          <c:dLbls>
            <c:dLbl>
              <c:idx val="0"/>
              <c:tx>
                <c:rich>
                  <a:bodyPr/>
                  <a:lstStyle/>
                  <a:p>
                    <a:fld id="{D7CBCB4A-03C2-453D-B426-6CC1625613AB}" type="CELLRANGE">
                      <a:rPr lang="en-US"/>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5063-46E7-9B60-A657AAE7AEBF}"/>
                </c:ext>
              </c:extLst>
            </c:dLbl>
            <c:dLbl>
              <c:idx val="1"/>
              <c:tx>
                <c:rich>
                  <a:bodyPr/>
                  <a:lstStyle/>
                  <a:p>
                    <a:fld id="{482CF785-AED4-4EF6-996F-44049A697FCF}" type="CELLRANGE">
                      <a:rPr lang="sv-SE"/>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2-5063-46E7-9B60-A657AAE7AEBF}"/>
                </c:ext>
              </c:extLst>
            </c:dLbl>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sv-S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'Hälso- och sjukvård 6'!$D$5:$E$5</c:f>
              <c:strCache>
                <c:ptCount val="2"/>
                <c:pt idx="0">
                  <c:v>Annan personal än läkare</c:v>
                </c:pt>
                <c:pt idx="1">
                  <c:v>Läkare</c:v>
                </c:pt>
              </c:strCache>
            </c:strRef>
          </c:cat>
          <c:val>
            <c:numRef>
              <c:f>'Hälso- och sjukvård 6'!$D$6:$E$6</c:f>
              <c:numCache>
                <c:formatCode>#,##0</c:formatCode>
                <c:ptCount val="2"/>
                <c:pt idx="0">
                  <c:v>26487895</c:v>
                </c:pt>
                <c:pt idx="1">
                  <c:v>11317883</c:v>
                </c:pt>
              </c:numCache>
            </c:numRef>
          </c:val>
          <c:extLst>
            <c:ext xmlns:c15="http://schemas.microsoft.com/office/drawing/2012/chart" uri="{02D57815-91ED-43cb-92C2-25804820EDAC}">
              <c15:datalabelsRange>
                <c15:f>'Hälso- och sjukvård 6'!$G$6:$H$6</c15:f>
                <c15:dlblRangeCache>
                  <c:ptCount val="2"/>
                  <c:pt idx="0">
                    <c:v>A</c:v>
                  </c:pt>
                  <c:pt idx="1">
                    <c:v>A</c:v>
                  </c:pt>
                </c15:dlblRangeCache>
              </c15:datalabelsRange>
            </c:ext>
            <c:ext xmlns:c16="http://schemas.microsoft.com/office/drawing/2014/chart" uri="{C3380CC4-5D6E-409C-BE32-E72D297353CC}">
              <c16:uniqueId val="{00000000-CB6C-448A-BF99-06364C927415}"/>
            </c:ext>
          </c:extLst>
        </c:ser>
        <c:ser>
          <c:idx val="1"/>
          <c:order val="1"/>
          <c:tx>
            <c:strRef>
              <c:f>'Hälso- och sjukvård 6'!$B$7:$C$7</c:f>
              <c:strCache>
                <c:ptCount val="2"/>
                <c:pt idx="0">
                  <c:v>B</c:v>
                </c:pt>
                <c:pt idx="1">
                  <c:v>Specialiserad psykiatrisk vård</c:v>
                </c:pt>
              </c:strCache>
            </c:strRef>
          </c:tx>
          <c:spPr>
            <a:solidFill>
              <a:srgbClr val="E06C00"/>
            </a:solidFill>
            <a:ln w="12700">
              <a:solidFill>
                <a:srgbClr val="F7F7F7"/>
              </a:solidFill>
            </a:ln>
            <a:effectLst/>
          </c:spPr>
          <c:invertIfNegative val="0"/>
          <c:dLbls>
            <c:dLbl>
              <c:idx val="0"/>
              <c:tx>
                <c:rich>
                  <a:bodyPr/>
                  <a:lstStyle/>
                  <a:p>
                    <a:fld id="{71D70A6F-B688-4214-AA9C-F98153193041}" type="CELLRANGE">
                      <a:rPr lang="en-US"/>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3-5063-46E7-9B60-A657AAE7AEBF}"/>
                </c:ext>
              </c:extLst>
            </c:dLbl>
            <c:dLbl>
              <c:idx val="1"/>
              <c:layout>
                <c:manualLayout>
                  <c:x val="0.18741319444444443"/>
                  <c:y val="3.5277777777777777E-3"/>
                </c:manualLayout>
              </c:layout>
              <c:tx>
                <c:rich>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fld id="{85EA9E72-9649-4925-99F3-C31414460742}" type="CELLRANGE">
                      <a:rPr lang="en-US" b="1">
                        <a:solidFill>
                          <a:schemeClr val="tx1"/>
                        </a:solidFill>
                      </a:rPr>
                      <a:pPr>
                        <a:defRPr b="1">
                          <a:solidFill>
                            <a:schemeClr val="tx1"/>
                          </a:solidFill>
                        </a:defRPr>
                      </a:pPr>
                      <a:t>[CELLRANGE]</a:t>
                    </a:fld>
                    <a:endParaRPr lang="sv-SE"/>
                  </a:p>
                </c:rich>
              </c:tx>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Arial" panose="020B0604020202020204" pitchFamily="34" charset="0"/>
                      <a:ea typeface="+mn-ea"/>
                      <a:cs typeface="Arial" panose="020B0604020202020204" pitchFamily="34" charset="0"/>
                    </a:defRPr>
                  </a:pPr>
                  <a:endParaRPr lang="sv-SE"/>
                </a:p>
              </c:txP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5063-46E7-9B60-A657AAE7AEB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sv-S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'Hälso- och sjukvård 6'!$D$5:$E$5</c:f>
              <c:strCache>
                <c:ptCount val="2"/>
                <c:pt idx="0">
                  <c:v>Annan personal än läkare</c:v>
                </c:pt>
                <c:pt idx="1">
                  <c:v>Läkare</c:v>
                </c:pt>
              </c:strCache>
            </c:strRef>
          </c:cat>
          <c:val>
            <c:numRef>
              <c:f>'Hälso- och sjukvård 6'!$D$7:$E$7</c:f>
              <c:numCache>
                <c:formatCode>#,##0</c:formatCode>
                <c:ptCount val="2"/>
                <c:pt idx="0">
                  <c:v>3753827</c:v>
                </c:pt>
                <c:pt idx="1">
                  <c:v>1076339</c:v>
                </c:pt>
              </c:numCache>
            </c:numRef>
          </c:val>
          <c:extLst>
            <c:ext xmlns:c15="http://schemas.microsoft.com/office/drawing/2012/chart" uri="{02D57815-91ED-43cb-92C2-25804820EDAC}">
              <c15:datalabelsRange>
                <c15:f>'Hälso- och sjukvård 6'!$G$7:$H$7</c15:f>
                <c15:dlblRangeCache>
                  <c:ptCount val="2"/>
                  <c:pt idx="0">
                    <c:v>B</c:v>
                  </c:pt>
                  <c:pt idx="1">
                    <c:v>B</c:v>
                  </c:pt>
                </c15:dlblRangeCache>
              </c15:datalabelsRange>
            </c:ext>
            <c:ext xmlns:c16="http://schemas.microsoft.com/office/drawing/2014/chart" uri="{C3380CC4-5D6E-409C-BE32-E72D297353CC}">
              <c16:uniqueId val="{00000001-CB6C-448A-BF99-06364C927415}"/>
            </c:ext>
          </c:extLst>
        </c:ser>
        <c:ser>
          <c:idx val="2"/>
          <c:order val="2"/>
          <c:tx>
            <c:strRef>
              <c:f>'Hälso- och sjukvård 6'!$B$8:$C$8</c:f>
              <c:strCache>
                <c:ptCount val="2"/>
                <c:pt idx="0">
                  <c:v>C</c:v>
                </c:pt>
                <c:pt idx="1">
                  <c:v>Specialiserad somatisk vård</c:v>
                </c:pt>
              </c:strCache>
            </c:strRef>
          </c:tx>
          <c:spPr>
            <a:solidFill>
              <a:schemeClr val="accent3"/>
            </a:solidFill>
            <a:ln>
              <a:noFill/>
            </a:ln>
            <a:effectLst/>
          </c:spPr>
          <c:invertIfNegative val="0"/>
          <c:dLbls>
            <c:dLbl>
              <c:idx val="0"/>
              <c:tx>
                <c:rich>
                  <a:bodyPr/>
                  <a:lstStyle/>
                  <a:p>
                    <a:fld id="{9A57B771-3859-475D-94B6-FB746BE83D7A}" type="CELLRANGE">
                      <a:rPr lang="en-US"/>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4-5063-46E7-9B60-A657AAE7AEBF}"/>
                </c:ext>
              </c:extLst>
            </c:dLbl>
            <c:dLbl>
              <c:idx val="1"/>
              <c:tx>
                <c:rich>
                  <a:bodyPr/>
                  <a:lstStyle/>
                  <a:p>
                    <a:fld id="{26DFD78C-15EF-4C73-AEDC-0512A37B2CA9}" type="CELLRANGE">
                      <a:rPr lang="sv-SE"/>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5-5063-46E7-9B60-A657AAE7AEB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Arial" panose="020B0604020202020204" pitchFamily="34" charset="0"/>
                    <a:ea typeface="+mn-ea"/>
                    <a:cs typeface="Arial" panose="020B0604020202020204" pitchFamily="34" charset="0"/>
                  </a:defRPr>
                </a:pPr>
                <a:endParaRPr lang="sv-S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'Hälso- och sjukvård 6'!$D$5:$E$5</c:f>
              <c:strCache>
                <c:ptCount val="2"/>
                <c:pt idx="0">
                  <c:v>Annan personal än läkare</c:v>
                </c:pt>
                <c:pt idx="1">
                  <c:v>Läkare</c:v>
                </c:pt>
              </c:strCache>
            </c:strRef>
          </c:cat>
          <c:val>
            <c:numRef>
              <c:f>'Hälso- och sjukvård 6'!$D$8:$E$8</c:f>
              <c:numCache>
                <c:formatCode>#,##0</c:formatCode>
                <c:ptCount val="2"/>
                <c:pt idx="0">
                  <c:v>7589251.6390000004</c:v>
                </c:pt>
                <c:pt idx="1">
                  <c:v>11874960.685873449</c:v>
                </c:pt>
              </c:numCache>
            </c:numRef>
          </c:val>
          <c:extLst>
            <c:ext xmlns:c15="http://schemas.microsoft.com/office/drawing/2012/chart" uri="{02D57815-91ED-43cb-92C2-25804820EDAC}">
              <c15:datalabelsRange>
                <c15:f>'Hälso- och sjukvård 6'!$G$8:$H$8</c15:f>
                <c15:dlblRangeCache>
                  <c:ptCount val="2"/>
                  <c:pt idx="0">
                    <c:v>C</c:v>
                  </c:pt>
                  <c:pt idx="1">
                    <c:v>C</c:v>
                  </c:pt>
                </c15:dlblRangeCache>
              </c15:datalabelsRange>
            </c:ext>
            <c:ext xmlns:c16="http://schemas.microsoft.com/office/drawing/2014/chart" uri="{C3380CC4-5D6E-409C-BE32-E72D297353CC}">
              <c16:uniqueId val="{0000001C-5063-46E7-9B60-A657AAE7AEBF}"/>
            </c:ext>
          </c:extLst>
        </c:ser>
        <c:ser>
          <c:idx val="3"/>
          <c:order val="3"/>
          <c:tx>
            <c:strRef>
              <c:f>'Hälso- och sjukvård 6'!$B$9:$C$9</c:f>
              <c:strCache>
                <c:ptCount val="2"/>
                <c:pt idx="0">
                  <c:v>D</c:v>
                </c:pt>
                <c:pt idx="1">
                  <c:v>Övrig hälso- och sjukvård*</c:v>
                </c:pt>
              </c:strCache>
            </c:strRef>
          </c:tx>
          <c:spPr>
            <a:solidFill>
              <a:schemeClr val="accent4"/>
            </a:solidFill>
            <a:ln>
              <a:noFill/>
            </a:ln>
            <a:effectLst/>
          </c:spPr>
          <c:invertIfNegative val="0"/>
          <c:dLbls>
            <c:dLbl>
              <c:idx val="0"/>
              <c:layout>
                <c:manualLayout>
                  <c:x val="-5.5121527777777781E-3"/>
                  <c:y val="-5.2916666666666681E-2"/>
                </c:manualLayout>
              </c:layout>
              <c:tx>
                <c:rich>
                  <a:bodyPr/>
                  <a:lstStyle/>
                  <a:p>
                    <a:fld id="{3985A92B-B307-4F99-BE79-F84153F99964}" type="CELLRANGE">
                      <a:rPr lang="en-US"/>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5063-46E7-9B60-A657AAE7AEBF}"/>
                </c:ext>
              </c:extLst>
            </c:dLbl>
            <c:dLbl>
              <c:idx val="1"/>
              <c:layout>
                <c:manualLayout>
                  <c:x val="3.5828993055555557E-2"/>
                  <c:y val="-4.9388888888888892E-2"/>
                </c:manualLayout>
              </c:layout>
              <c:tx>
                <c:rich>
                  <a:bodyPr/>
                  <a:lstStyle/>
                  <a:p>
                    <a:fld id="{89642BE8-AD85-41E8-9989-713F1298155E}" type="CELLRANGE">
                      <a:rPr lang="en-US"/>
                      <a:pPr/>
                      <a:t>[CELLRANGE]</a:t>
                    </a:fld>
                    <a:endParaRPr lang="sv-SE"/>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5063-46E7-9B60-A657AAE7AEBF}"/>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Ref>
              <c:f>'Hälso- och sjukvård 6'!$D$5:$E$5</c:f>
              <c:strCache>
                <c:ptCount val="2"/>
                <c:pt idx="0">
                  <c:v>Annan personal än läkare</c:v>
                </c:pt>
                <c:pt idx="1">
                  <c:v>Läkare</c:v>
                </c:pt>
              </c:strCache>
            </c:strRef>
          </c:cat>
          <c:val>
            <c:numRef>
              <c:f>'Hälso- och sjukvård 6'!$D$9:$E$9</c:f>
              <c:numCache>
                <c:formatCode>#,##0</c:formatCode>
                <c:ptCount val="2"/>
                <c:pt idx="0">
                  <c:v>865281</c:v>
                </c:pt>
                <c:pt idx="1">
                  <c:v>3785</c:v>
                </c:pt>
              </c:numCache>
            </c:numRef>
          </c:val>
          <c:extLst>
            <c:ext xmlns:c15="http://schemas.microsoft.com/office/drawing/2012/chart" uri="{02D57815-91ED-43cb-92C2-25804820EDAC}">
              <c15:datalabelsRange>
                <c15:f>'Hälso- och sjukvård 6'!$G$9:$H$9</c15:f>
                <c15:dlblRangeCache>
                  <c:ptCount val="2"/>
                  <c:pt idx="0">
                    <c:v>D</c:v>
                  </c:pt>
                  <c:pt idx="1">
                    <c:v>D</c:v>
                  </c:pt>
                </c15:dlblRangeCache>
              </c15:datalabelsRange>
            </c:ext>
            <c:ext xmlns:c16="http://schemas.microsoft.com/office/drawing/2014/chart" uri="{C3380CC4-5D6E-409C-BE32-E72D297353CC}">
              <c16:uniqueId val="{0000001D-5063-46E7-9B60-A657AAE7AEBF}"/>
            </c:ext>
          </c:extLst>
        </c:ser>
        <c:dLbls>
          <c:showLegendKey val="0"/>
          <c:showVal val="1"/>
          <c:showCatName val="0"/>
          <c:showSerName val="0"/>
          <c:showPercent val="0"/>
          <c:showBubbleSize val="0"/>
        </c:dLbls>
        <c:gapWidth val="52"/>
        <c:overlap val="100"/>
        <c:axId val="1074344543"/>
        <c:axId val="1074342047"/>
      </c:barChart>
      <c:catAx>
        <c:axId val="1074344543"/>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2047"/>
        <c:crosses val="autoZero"/>
        <c:auto val="1"/>
        <c:lblAlgn val="ctr"/>
        <c:lblOffset val="100"/>
        <c:noMultiLvlLbl val="0"/>
      </c:catAx>
      <c:valAx>
        <c:axId val="107434204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45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rgbClr val="F7F7F7"/>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barChart>
        <c:barDir val="col"/>
        <c:grouping val="stacked"/>
        <c:varyColors val="0"/>
        <c:ser>
          <c:idx val="0"/>
          <c:order val="0"/>
          <c:tx>
            <c:strRef>
              <c:f>'Hälso- och sjukvård 7'!$D$6</c:f>
              <c:strCache>
                <c:ptCount val="1"/>
              </c:strCache>
            </c:strRef>
          </c:tx>
          <c:spPr>
            <a:solidFill>
              <a:srgbClr val="005A69"/>
            </a:solidFill>
            <a:ln w="12700">
              <a:solidFill>
                <a:srgbClr val="005A69"/>
              </a:solidFill>
            </a:ln>
            <a:effectLst/>
          </c:spPr>
          <c:invertIfNegative val="0"/>
          <c:dLbls>
            <c:delete val="1"/>
          </c:dLbls>
          <c:cat>
            <c:strRef>
              <c:f>'Hälso- och sjukvård 7'!$C$7:$C$28</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7'!$D$7:$D$28</c:f>
              <c:numCache>
                <c:formatCode>#,##0</c:formatCode>
                <c:ptCount val="22"/>
                <c:pt idx="0">
                  <c:v>4921.2287405016423</c:v>
                </c:pt>
                <c:pt idx="1">
                  <c:v>3216.2487958031556</c:v>
                </c:pt>
                <c:pt idx="2">
                  <c:v>2660.8541607450938</c:v>
                </c:pt>
                <c:pt idx="3">
                  <c:v>3269.840563494889</c:v>
                </c:pt>
                <c:pt idx="4">
                  <c:v>2978.6461056641192</c:v>
                </c:pt>
                <c:pt idx="5">
                  <c:v>2630.885555582744</c:v>
                </c:pt>
                <c:pt idx="6">
                  <c:v>3109.7569344922108</c:v>
                </c:pt>
                <c:pt idx="7">
                  <c:v>2651.1696336619093</c:v>
                </c:pt>
                <c:pt idx="8">
                  <c:v>2667.0215446642305</c:v>
                </c:pt>
                <c:pt idx="9">
                  <c:v>3487.536094982479</c:v>
                </c:pt>
                <c:pt idx="10">
                  <c:v>3710.6693309607504</c:v>
                </c:pt>
                <c:pt idx="11">
                  <c:v>3538.3923860038572</c:v>
                </c:pt>
                <c:pt idx="12">
                  <c:v>2575.9395160154381</c:v>
                </c:pt>
                <c:pt idx="13">
                  <c:v>2765.7324253018469</c:v>
                </c:pt>
                <c:pt idx="14">
                  <c:v>2811.5940480134514</c:v>
                </c:pt>
                <c:pt idx="15">
                  <c:v>2910.8633068572021</c:v>
                </c:pt>
                <c:pt idx="16">
                  <c:v>3404.5048619376753</c:v>
                </c:pt>
                <c:pt idx="17">
                  <c:v>2489.8896265389594</c:v>
                </c:pt>
                <c:pt idx="18">
                  <c:v>3435.200120599985</c:v>
                </c:pt>
                <c:pt idx="19">
                  <c:v>2668.4702944316764</c:v>
                </c:pt>
                <c:pt idx="20">
                  <c:v>3020.2025066518981</c:v>
                </c:pt>
                <c:pt idx="21">
                  <c:v>3593.1736712706752</c:v>
                </c:pt>
              </c:numCache>
            </c:numRef>
          </c:val>
          <c:extLst>
            <c:ext xmlns:c16="http://schemas.microsoft.com/office/drawing/2014/chart" uri="{C3380CC4-5D6E-409C-BE32-E72D297353CC}">
              <c16:uniqueId val="{00000000-CB6C-448A-BF99-06364C927415}"/>
            </c:ext>
          </c:extLst>
        </c:ser>
        <c:ser>
          <c:idx val="1"/>
          <c:order val="1"/>
          <c:tx>
            <c:strRef>
              <c:f>'Hälso- och sjukvård 7'!$E$6</c:f>
              <c:strCache>
                <c:ptCount val="1"/>
                <c:pt idx="0">
                  <c:v>psykiatrisk vård</c:v>
                </c:pt>
              </c:strCache>
            </c:strRef>
          </c:tx>
          <c:spPr>
            <a:pattFill prst="dkUpDiag">
              <a:fgClr>
                <a:srgbClr val="E06C00"/>
              </a:fgClr>
              <a:bgClr>
                <a:srgbClr val="FFFFFF"/>
              </a:bgClr>
            </a:pattFill>
            <a:ln w="12700">
              <a:solidFill>
                <a:srgbClr val="E06C00"/>
              </a:solidFill>
            </a:ln>
            <a:effectLst/>
          </c:spPr>
          <c:invertIfNegative val="0"/>
          <c:dLbls>
            <c:delete val="1"/>
          </c:dLbls>
          <c:cat>
            <c:strRef>
              <c:f>'Hälso- och sjukvård 7'!$C$7:$C$28</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7'!$E$7:$E$28</c:f>
              <c:numCache>
                <c:formatCode>#,##0</c:formatCode>
                <c:ptCount val="22"/>
                <c:pt idx="0">
                  <c:v>684.58914593977852</c:v>
                </c:pt>
                <c:pt idx="1">
                  <c:v>341.57012294038663</c:v>
                </c:pt>
                <c:pt idx="2">
                  <c:v>379.19329997422051</c:v>
                </c:pt>
                <c:pt idx="3">
                  <c:v>496.57563274508811</c:v>
                </c:pt>
                <c:pt idx="4">
                  <c:v>389.11119359112251</c:v>
                </c:pt>
                <c:pt idx="5">
                  <c:v>264.24743680720388</c:v>
                </c:pt>
                <c:pt idx="6">
                  <c:v>435.98386829813774</c:v>
                </c:pt>
                <c:pt idx="7">
                  <c:v>495.57811452765111</c:v>
                </c:pt>
                <c:pt idx="8">
                  <c:v>449.06765780521607</c:v>
                </c:pt>
                <c:pt idx="9">
                  <c:v>510.31588235793214</c:v>
                </c:pt>
                <c:pt idx="10">
                  <c:v>410.11653855690554</c:v>
                </c:pt>
                <c:pt idx="11">
                  <c:v>324.83612485898323</c:v>
                </c:pt>
                <c:pt idx="12">
                  <c:v>353.63903991886639</c:v>
                </c:pt>
                <c:pt idx="13">
                  <c:v>361.02699400855175</c:v>
                </c:pt>
                <c:pt idx="14">
                  <c:v>377.21445034608303</c:v>
                </c:pt>
                <c:pt idx="15">
                  <c:v>365.02029065935972</c:v>
                </c:pt>
                <c:pt idx="16">
                  <c:v>297.81369416776295</c:v>
                </c:pt>
                <c:pt idx="17">
                  <c:v>349.66805746819313</c:v>
                </c:pt>
                <c:pt idx="18">
                  <c:v>347.24504409436952</c:v>
                </c:pt>
                <c:pt idx="19">
                  <c:v>456.74007853924246</c:v>
                </c:pt>
                <c:pt idx="20">
                  <c:v>270.55466596034142</c:v>
                </c:pt>
                <c:pt idx="21">
                  <c:v>459.07335378911637</c:v>
                </c:pt>
              </c:numCache>
            </c:numRef>
          </c:val>
          <c:extLst>
            <c:ext xmlns:c16="http://schemas.microsoft.com/office/drawing/2014/chart" uri="{C3380CC4-5D6E-409C-BE32-E72D297353CC}">
              <c16:uniqueId val="{00000001-CB6C-448A-BF99-06364C927415}"/>
            </c:ext>
          </c:extLst>
        </c:ser>
        <c:ser>
          <c:idx val="2"/>
          <c:order val="2"/>
          <c:tx>
            <c:strRef>
              <c:f>'Hälso- och sjukvård 7'!$F$6</c:f>
              <c:strCache>
                <c:ptCount val="1"/>
                <c:pt idx="0">
                  <c:v>somatisk vård</c:v>
                </c:pt>
              </c:strCache>
            </c:strRef>
          </c:tx>
          <c:spPr>
            <a:pattFill prst="dkUpDiag">
              <a:fgClr>
                <a:srgbClr val="0071A1"/>
              </a:fgClr>
              <a:bgClr>
                <a:srgbClr val="FFFFFF"/>
              </a:bgClr>
            </a:pattFill>
            <a:ln w="12700">
              <a:solidFill>
                <a:srgbClr val="0071A1"/>
              </a:solidFill>
            </a:ln>
            <a:effectLst/>
          </c:spPr>
          <c:invertIfNegative val="0"/>
          <c:dLbls>
            <c:delete val="1"/>
          </c:dLbls>
          <c:cat>
            <c:strRef>
              <c:f>'Hälso- och sjukvård 7'!$C$7:$C$28</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7'!$F$7:$F$28</c:f>
              <c:numCache>
                <c:formatCode>#,##0</c:formatCode>
                <c:ptCount val="22"/>
                <c:pt idx="0">
                  <c:v>2169.0235394936203</c:v>
                </c:pt>
                <c:pt idx="1">
                  <c:v>2034.8805286985687</c:v>
                </c:pt>
                <c:pt idx="2">
                  <c:v>1772.4132916454591</c:v>
                </c:pt>
                <c:pt idx="3">
                  <c:v>1872.4719863025309</c:v>
                </c:pt>
                <c:pt idx="4">
                  <c:v>1762.4115108381443</c:v>
                </c:pt>
                <c:pt idx="5">
                  <c:v>1785.7097413561064</c:v>
                </c:pt>
                <c:pt idx="6">
                  <c:v>1979.2379022328439</c:v>
                </c:pt>
                <c:pt idx="7">
                  <c:v>2558.1874356333678</c:v>
                </c:pt>
                <c:pt idx="8">
                  <c:v>1941.5207257150057</c:v>
                </c:pt>
                <c:pt idx="9">
                  <c:v>1947.3812224073126</c:v>
                </c:pt>
                <c:pt idx="10">
                  <c:v>1692.4286401890288</c:v>
                </c:pt>
                <c:pt idx="11">
                  <c:v>1489.0285536227666</c:v>
                </c:pt>
                <c:pt idx="12">
                  <c:v>1681.6491534495872</c:v>
                </c:pt>
                <c:pt idx="13">
                  <c:v>1937.4407028579599</c:v>
                </c:pt>
                <c:pt idx="14">
                  <c:v>1835.3371593050554</c:v>
                </c:pt>
                <c:pt idx="15">
                  <c:v>1753.3592313828865</c:v>
                </c:pt>
                <c:pt idx="16">
                  <c:v>1506.4663423054703</c:v>
                </c:pt>
                <c:pt idx="17">
                  <c:v>1743.1155324440426</c:v>
                </c:pt>
                <c:pt idx="18">
                  <c:v>1502.6607371674079</c:v>
                </c:pt>
                <c:pt idx="19">
                  <c:v>1855.3731514267349</c:v>
                </c:pt>
                <c:pt idx="20">
                  <c:v>1402.9143941856591</c:v>
                </c:pt>
                <c:pt idx="21">
                  <c:v>1849.9366752287824</c:v>
                </c:pt>
              </c:numCache>
            </c:numRef>
          </c:val>
          <c:extLst>
            <c:ext xmlns:c16="http://schemas.microsoft.com/office/drawing/2014/chart" uri="{C3380CC4-5D6E-409C-BE32-E72D297353CC}">
              <c16:uniqueId val="{00000002-CB6C-448A-BF99-06364C927415}"/>
            </c:ext>
          </c:extLst>
        </c:ser>
        <c:ser>
          <c:idx val="3"/>
          <c:order val="3"/>
          <c:tx>
            <c:strRef>
              <c:f>'Hälso- och sjukvård 7'!$G$6</c:f>
              <c:strCache>
                <c:ptCount val="1"/>
                <c:pt idx="0">
                  <c:v>och sjukvård*</c:v>
                </c:pt>
              </c:strCache>
            </c:strRef>
          </c:tx>
          <c:spPr>
            <a:solidFill>
              <a:srgbClr val="000000"/>
            </a:solidFill>
            <a:ln w="12700">
              <a:solidFill>
                <a:srgbClr val="000000"/>
              </a:solidFill>
            </a:ln>
            <a:effectLst/>
          </c:spPr>
          <c:invertIfNegative val="0"/>
          <c:dLbls>
            <c:delete val="1"/>
          </c:dLbls>
          <c:cat>
            <c:strRef>
              <c:f>'Hälso- och sjukvård 7'!$C$7:$C$28</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7'!$G$7:$G$28</c:f>
              <c:numCache>
                <c:formatCode>#,##0</c:formatCode>
                <c:ptCount val="22"/>
                <c:pt idx="0">
                  <c:v>78.988470209550968</c:v>
                </c:pt>
                <c:pt idx="1">
                  <c:v>85.686404680020559</c:v>
                </c:pt>
                <c:pt idx="2">
                  <c:v>62.802826490749126</c:v>
                </c:pt>
                <c:pt idx="3">
                  <c:v>37.865110444320131</c:v>
                </c:pt>
                <c:pt idx="4">
                  <c:v>161.10513582561435</c:v>
                </c:pt>
                <c:pt idx="5">
                  <c:v>106.574987153449</c:v>
                </c:pt>
                <c:pt idx="7">
                  <c:v>109.57448547561832</c:v>
                </c:pt>
                <c:pt idx="9">
                  <c:v>105.73885474615435</c:v>
                </c:pt>
                <c:pt idx="10">
                  <c:v>104.09416432082379</c:v>
                </c:pt>
                <c:pt idx="11">
                  <c:v>105.59142890934896</c:v>
                </c:pt>
                <c:pt idx="13">
                  <c:v>87.337379618678767</c:v>
                </c:pt>
                <c:pt idx="14">
                  <c:v>60.150402724490846</c:v>
                </c:pt>
                <c:pt idx="15">
                  <c:v>81.776559952828549</c:v>
                </c:pt>
                <c:pt idx="17">
                  <c:v>81.051528168869353</c:v>
                </c:pt>
                <c:pt idx="18">
                  <c:v>63.232079595990044</c:v>
                </c:pt>
                <c:pt idx="19">
                  <c:v>120.19037622830669</c:v>
                </c:pt>
                <c:pt idx="20">
                  <c:v>70.608442994337352</c:v>
                </c:pt>
                <c:pt idx="21">
                  <c:v>82.598619443740077</c:v>
                </c:pt>
              </c:numCache>
            </c:numRef>
          </c:val>
          <c:extLst>
            <c:ext xmlns:c16="http://schemas.microsoft.com/office/drawing/2014/chart" uri="{C3380CC4-5D6E-409C-BE32-E72D297353CC}">
              <c16:uniqueId val="{00000003-CB6C-448A-BF99-06364C927415}"/>
            </c:ext>
          </c:extLst>
        </c:ser>
        <c:dLbls>
          <c:showLegendKey val="0"/>
          <c:showVal val="1"/>
          <c:showCatName val="0"/>
          <c:showSerName val="0"/>
          <c:showPercent val="0"/>
          <c:showBubbleSize val="0"/>
        </c:dLbls>
        <c:gapWidth val="25"/>
        <c:overlap val="100"/>
        <c:axId val="1074344543"/>
        <c:axId val="1074342047"/>
      </c:barChart>
      <c:catAx>
        <c:axId val="1074344543"/>
        <c:scaling>
          <c:orientation val="minMax"/>
        </c:scaling>
        <c:delete val="0"/>
        <c:axPos val="b"/>
        <c:numFmt formatCode="General" sourceLinked="1"/>
        <c:majorTickMark val="none"/>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2047"/>
        <c:crosses val="autoZero"/>
        <c:auto val="1"/>
        <c:lblAlgn val="ctr"/>
        <c:lblOffset val="100"/>
        <c:noMultiLvlLbl val="0"/>
      </c:catAx>
      <c:valAx>
        <c:axId val="107434204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45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rgbClr val="F7F7F7"/>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lineChart>
        <c:grouping val="standard"/>
        <c:varyColors val="0"/>
        <c:ser>
          <c:idx val="0"/>
          <c:order val="0"/>
          <c:tx>
            <c:strRef>
              <c:f>'Hälso- och sjukvård 9'!$D$6</c:f>
              <c:strCache>
                <c:ptCount val="1"/>
              </c:strCache>
            </c:strRef>
          </c:tx>
          <c:spPr>
            <a:ln w="19050" cap="rnd" cmpd="sng" algn="ctr">
              <a:solidFill>
                <a:srgbClr val="005A69"/>
              </a:solidFill>
              <a:prstDash val="solid"/>
              <a:round/>
              <a:headEnd type="none" w="med" len="med"/>
              <a:tailEnd type="none" w="med" len="med"/>
            </a:ln>
            <a:effectLst/>
          </c:spPr>
          <c:marker>
            <c:symbol val="none"/>
          </c:marker>
          <c:dLbls>
            <c:dLbl>
              <c:idx val="15"/>
              <c:layout>
                <c:manualLayout>
                  <c:x val="-5.7877604166666666E-2"/>
                  <c:y val="8.74074999999999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A-2765-4F42-B42A-F83BC072FA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'Hälso- och sjukvård 9'!$C$7:$C$23</c:f>
              <c:strCach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strCache>
            </c:strRef>
          </c:cat>
          <c:val>
            <c:numRef>
              <c:f>'Hälso- och sjukvård 9'!$D$7:$D$23</c:f>
              <c:numCache>
                <c:formatCode>#,##0</c:formatCode>
                <c:ptCount val="17"/>
                <c:pt idx="0">
                  <c:v>25733564</c:v>
                </c:pt>
                <c:pt idx="1">
                  <c:v>25937979</c:v>
                </c:pt>
                <c:pt idx="2">
                  <c:v>26309399</c:v>
                </c:pt>
                <c:pt idx="3">
                  <c:v>26898638</c:v>
                </c:pt>
                <c:pt idx="4">
                  <c:v>27405476</c:v>
                </c:pt>
                <c:pt idx="5">
                  <c:v>28011051.016328037</c:v>
                </c:pt>
                <c:pt idx="6">
                  <c:v>28071721.289060283</c:v>
                </c:pt>
                <c:pt idx="7">
                  <c:v>28210037.66679642</c:v>
                </c:pt>
                <c:pt idx="8">
                  <c:v>28392807</c:v>
                </c:pt>
                <c:pt idx="9">
                  <c:v>28313870</c:v>
                </c:pt>
                <c:pt idx="10">
                  <c:v>28342506</c:v>
                </c:pt>
                <c:pt idx="11">
                  <c:v>27903782</c:v>
                </c:pt>
                <c:pt idx="12">
                  <c:v>27313662</c:v>
                </c:pt>
                <c:pt idx="13">
                  <c:v>25854433.266666666</c:v>
                </c:pt>
                <c:pt idx="14">
                  <c:v>22439052.600000001</c:v>
                </c:pt>
                <c:pt idx="15">
                  <c:v>23695076.849924356</c:v>
                </c:pt>
                <c:pt idx="16">
                  <c:v>24272967.685873449</c:v>
                </c:pt>
              </c:numCache>
            </c:numRef>
          </c:val>
          <c:smooth val="0"/>
          <c:extLst>
            <c:ext xmlns:c16="http://schemas.microsoft.com/office/drawing/2014/chart" uri="{C3380CC4-5D6E-409C-BE32-E72D297353CC}">
              <c16:uniqueId val="{00000000-1667-4184-9D2E-8FE430852117}"/>
            </c:ext>
          </c:extLst>
        </c:ser>
        <c:ser>
          <c:idx val="1"/>
          <c:order val="1"/>
          <c:tx>
            <c:strRef>
              <c:f>'Hälso- och sjukvård 9'!$E$6</c:f>
              <c:strCache>
                <c:ptCount val="1"/>
                <c:pt idx="0">
                  <c:v>än läkare</c:v>
                </c:pt>
              </c:strCache>
            </c:strRef>
          </c:tx>
          <c:spPr>
            <a:ln w="19050" cap="rnd" cmpd="sng" algn="ctr">
              <a:solidFill>
                <a:srgbClr val="E06C00"/>
              </a:solidFill>
              <a:prstDash val="sysDash"/>
              <a:round/>
              <a:headEnd type="none" w="med" len="med"/>
              <a:tailEnd type="none" w="med" len="med"/>
            </a:ln>
            <a:effectLst/>
          </c:spPr>
          <c:marker>
            <c:symbol val="none"/>
          </c:marker>
          <c:dLbls>
            <c:dLbl>
              <c:idx val="15"/>
              <c:layout>
                <c:manualLayout>
                  <c:x val="-3.0316840277777878E-2"/>
                  <c:y val="7.4895833333333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B-2765-4F42-B42A-F83BC072FA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'Hälso- och sjukvård 9'!$C$7:$C$23</c:f>
              <c:strCache>
                <c:ptCount val="17"/>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pt idx="16">
                  <c:v>2022</c:v>
                </c:pt>
              </c:strCache>
            </c:strRef>
          </c:cat>
          <c:val>
            <c:numRef>
              <c:f>'Hälso- och sjukvård 9'!$E$7:$E$23</c:f>
              <c:numCache>
                <c:formatCode>#,##0</c:formatCode>
                <c:ptCount val="17"/>
                <c:pt idx="0">
                  <c:v>34060601</c:v>
                </c:pt>
                <c:pt idx="1">
                  <c:v>34704665</c:v>
                </c:pt>
                <c:pt idx="2">
                  <c:v>35379314</c:v>
                </c:pt>
                <c:pt idx="3">
                  <c:v>36292163.808834985</c:v>
                </c:pt>
                <c:pt idx="4">
                  <c:v>36401487</c:v>
                </c:pt>
                <c:pt idx="5">
                  <c:v>37162271.526529104</c:v>
                </c:pt>
                <c:pt idx="6">
                  <c:v>37719263.139511146</c:v>
                </c:pt>
                <c:pt idx="7">
                  <c:v>37767384.333203584</c:v>
                </c:pt>
                <c:pt idx="8">
                  <c:v>38667145</c:v>
                </c:pt>
                <c:pt idx="9">
                  <c:v>39877139</c:v>
                </c:pt>
                <c:pt idx="10">
                  <c:v>40593424</c:v>
                </c:pt>
                <c:pt idx="11">
                  <c:v>41025025</c:v>
                </c:pt>
                <c:pt idx="12">
                  <c:v>41752130</c:v>
                </c:pt>
                <c:pt idx="13">
                  <c:v>42591921.399999999</c:v>
                </c:pt>
                <c:pt idx="14">
                  <c:v>36382953.399999999</c:v>
                </c:pt>
                <c:pt idx="15">
                  <c:v>36890237.615000002</c:v>
                </c:pt>
                <c:pt idx="16">
                  <c:v>38696254.638999999</c:v>
                </c:pt>
              </c:numCache>
            </c:numRef>
          </c:val>
          <c:smooth val="0"/>
          <c:extLst>
            <c:ext xmlns:c16="http://schemas.microsoft.com/office/drawing/2014/chart" uri="{C3380CC4-5D6E-409C-BE32-E72D297353CC}">
              <c16:uniqueId val="{00000001-1667-4184-9D2E-8FE430852117}"/>
            </c:ext>
          </c:extLst>
        </c:ser>
        <c:dLbls>
          <c:showLegendKey val="0"/>
          <c:showVal val="0"/>
          <c:showCatName val="0"/>
          <c:showSerName val="0"/>
          <c:showPercent val="0"/>
          <c:showBubbleSize val="0"/>
        </c:dLbls>
        <c:smooth val="0"/>
        <c:axId val="1074344543"/>
        <c:axId val="1074342047"/>
      </c:lineChart>
      <c:catAx>
        <c:axId val="1074344543"/>
        <c:scaling>
          <c:orientation val="minMax"/>
        </c:scaling>
        <c:delete val="0"/>
        <c:axPos val="b"/>
        <c:numFmt formatCode="General" sourceLinked="1"/>
        <c:majorTickMark val="none"/>
        <c:minorTickMark val="none"/>
        <c:tickLblPos val="nextTo"/>
        <c:spPr>
          <a:noFill/>
          <a:ln w="6350" cap="flat" cmpd="sng" algn="ctr">
            <a:solidFill>
              <a:srgbClr val="808080"/>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2047"/>
        <c:crosses val="autoZero"/>
        <c:auto val="1"/>
        <c:lblAlgn val="ctr"/>
        <c:lblOffset val="100"/>
        <c:noMultiLvlLbl val="0"/>
      </c:catAx>
      <c:valAx>
        <c:axId val="1074342047"/>
        <c:scaling>
          <c:orientation val="minMax"/>
        </c:scaling>
        <c:delete val="0"/>
        <c:axPos val="l"/>
        <c:majorGridlines>
          <c:spPr>
            <a:ln w="1651" cap="flat" cmpd="sng" algn="ctr">
              <a:solidFill>
                <a:srgbClr val="C5C5C4"/>
              </a:solidFill>
              <a:round/>
            </a:ln>
            <a:effectLst/>
          </c:spPr>
        </c:majorGridlines>
        <c:title>
          <c:tx>
            <c:rich>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t>Besök</a:t>
                </a:r>
              </a:p>
            </c:rich>
          </c:tx>
          <c:overlay val="0"/>
          <c:spPr>
            <a:noFill/>
            <a:ln>
              <a:noFill/>
            </a:ln>
            <a:effectLst/>
          </c:spPr>
          <c:txPr>
            <a:bodyPr rot="-54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title>
        <c:numFmt formatCode="#,##0" sourceLinked="1"/>
        <c:majorTickMark val="none"/>
        <c:minorTickMark val="none"/>
        <c:tickLblPos val="nextTo"/>
        <c:spPr>
          <a:noFill/>
          <a:ln w="6350">
            <a:solidFill>
              <a:schemeClr val="tx1"/>
            </a:solid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crossAx val="107434454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sv-SE"/>
        </a:p>
      </c:txPr>
    </c:legend>
    <c:plotVisOnly val="1"/>
    <c:dispBlanksAs val="gap"/>
    <c:showDLblsOverMax val="0"/>
    <c:extLst/>
  </c:chart>
  <c:spPr>
    <a:solidFill>
      <a:srgbClr val="F7F7F7"/>
    </a:solidFill>
    <a:ln w="9525" cap="flat" cmpd="sng" algn="ctr">
      <a:noFill/>
      <a:round/>
    </a:ln>
    <a:effectLst/>
  </c:spPr>
  <c:txPr>
    <a:bodyPr/>
    <a:lstStyle/>
    <a:p>
      <a:pPr>
        <a:defRPr sz="900">
          <a:solidFill>
            <a:sysClr val="windowText" lastClr="000000"/>
          </a:solidFill>
          <a:latin typeface="Arial" panose="020B0604020202020204" pitchFamily="34" charset="0"/>
          <a:cs typeface="Arial" panose="020B0604020202020204" pitchFamily="34" charset="0"/>
        </a:defRPr>
      </a:pPr>
      <a:endParaRPr lang="sv-SE"/>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2.xml.rels><?xml version="1.0" encoding="UTF-8" standalone="yes"?>
<Relationships xmlns="http://schemas.openxmlformats.org/package/2006/relationships"><Relationship Id="rId8" Type="http://schemas.openxmlformats.org/officeDocument/2006/relationships/hyperlink" Target="https://termbank.socialstyrelsen.se/?TermId=232&amp;SrcLang=sv" TargetMode="External"/><Relationship Id="rId3" Type="http://schemas.openxmlformats.org/officeDocument/2006/relationships/hyperlink" Target="https://termbank.socialstyrelsen.se/?TermId=254&amp;SrcLang=sv" TargetMode="External"/><Relationship Id="rId7" Type="http://schemas.openxmlformats.org/officeDocument/2006/relationships/hyperlink" Target="https://termbank.socialstyrelsen.se/?TermId=780&amp;SrcLang=sv" TargetMode="External"/><Relationship Id="rId2" Type="http://schemas.openxmlformats.org/officeDocument/2006/relationships/hyperlink" Target="https://termbank.socialstyrelsen.se/?TermId=777&amp;SrcLang=sv" TargetMode="External"/><Relationship Id="rId1" Type="http://schemas.openxmlformats.org/officeDocument/2006/relationships/hyperlink" Target="https://termbank.socialstyrelsen.se/?TermId=1&amp;SrcLang=sv" TargetMode="External"/><Relationship Id="rId6" Type="http://schemas.openxmlformats.org/officeDocument/2006/relationships/hyperlink" Target="https://termbank.socialstyrelsen.se/diagram.php?dbg=c3NzZQ==&amp;Diagram=VsOlcmRrb250YWt0ZXI=" TargetMode="External"/><Relationship Id="rId5" Type="http://schemas.openxmlformats.org/officeDocument/2006/relationships/hyperlink" Target="https://termbank.socialstyrelsen.se/?TermId=238&amp;SrcLang=sv" TargetMode="External"/><Relationship Id="rId10" Type="http://schemas.openxmlformats.org/officeDocument/2006/relationships/hyperlink" Target="https://termbank.socialstyrelsen.se/?TermId=241&amp;SrcLang=sv" TargetMode="External"/><Relationship Id="rId4" Type="http://schemas.openxmlformats.org/officeDocument/2006/relationships/hyperlink" Target="https://termbank.socialstyrelsen.se/?TermId=259&amp;SrcLang=sv" TargetMode="External"/><Relationship Id="rId9" Type="http://schemas.openxmlformats.org/officeDocument/2006/relationships/hyperlink" Target="https://termbank.socialstyrelsen.se/?TermId=237&amp;SrcLang=sv" TargetMode="External"/></Relationships>
</file>

<file path=xl/diagrams/colors1.xml><?xml version="1.0" encoding="utf-8"?>
<dgm:colorsDef xmlns:dgm="http://schemas.openxmlformats.org/drawingml/2006/diagram" xmlns:a="http://schemas.openxmlformats.org/drawingml/2006/main" uniqueId="urn:microsoft.com/office/officeart/2005/8/colors/colorful3">
  <dgm:title val=""/>
  <dgm:desc val=""/>
  <dgm:catLst>
    <dgm:cat type="colorful" pri="10300"/>
  </dgm:catLst>
  <dgm:styleLbl name="node0">
    <dgm:fillClrLst meth="repeat">
      <a:schemeClr val="accent2"/>
    </dgm:fillClrLst>
    <dgm:linClrLst meth="repeat">
      <a:schemeClr val="lt1"/>
    </dgm:linClrLst>
    <dgm:effectClrLst/>
    <dgm:txLinClrLst/>
    <dgm:txFillClrLst/>
    <dgm:txEffectClrLst/>
  </dgm:styleLbl>
  <dgm:styleLbl name="node1">
    <dgm:fillClrLst>
      <a:schemeClr val="accent3"/>
      <a:schemeClr val="accent4"/>
    </dgm:fillClrLst>
    <dgm:linClrLst meth="repeat">
      <a:schemeClr val="lt1"/>
    </dgm:linClrLst>
    <dgm:effectClrLst/>
    <dgm:txLinClrLst/>
    <dgm:txFillClrLst/>
    <dgm:txEffectClrLst/>
  </dgm:styleLbl>
  <dgm:styleLbl name="alignNode1">
    <dgm:fillClrLst>
      <a:schemeClr val="accent3"/>
      <a:schemeClr val="accent4"/>
    </dgm:fillClrLst>
    <dgm:linClrLst>
      <a:schemeClr val="accent3"/>
      <a:schemeClr val="accent4"/>
    </dgm:linClrLst>
    <dgm:effectClrLst/>
    <dgm:txLinClrLst/>
    <dgm:txFillClrLst/>
    <dgm:txEffectClrLst/>
  </dgm:styleLbl>
  <dgm:styleLbl name="lnNode1">
    <dgm:fillClrLst>
      <a:schemeClr val="accent3"/>
      <a:schemeClr val="accent4"/>
    </dgm:fillClrLst>
    <dgm:linClrLst meth="repeat">
      <a:schemeClr val="lt1"/>
    </dgm:linClrLst>
    <dgm:effectClrLst/>
    <dgm:txLinClrLst/>
    <dgm:txFillClrLst/>
    <dgm:txEffectClrLst/>
  </dgm:styleLbl>
  <dgm:styleLbl name="vennNode1">
    <dgm:fillClrLst>
      <a:schemeClr val="accent3">
        <a:alpha val="50000"/>
      </a:schemeClr>
      <a:schemeClr val="accent4">
        <a:alpha val="50000"/>
      </a:schemeClr>
    </dgm:fillClrLst>
    <dgm:linClrLst meth="repeat">
      <a:schemeClr val="lt1"/>
    </dgm:linClrLst>
    <dgm:effectClrLst/>
    <dgm:txLinClrLst/>
    <dgm:txFillClrLst/>
    <dgm:txEffectClrLst/>
  </dgm:styleLbl>
  <dgm:styleLbl name="node2">
    <dgm:fillClrLst>
      <a:schemeClr val="accent4"/>
    </dgm:fillClrLst>
    <dgm:linClrLst meth="repeat">
      <a:schemeClr val="lt1"/>
    </dgm:linClrLst>
    <dgm:effectClrLst/>
    <dgm:txLinClrLst/>
    <dgm:txFillClrLst/>
    <dgm:txEffectClrLst/>
  </dgm:styleLbl>
  <dgm:styleLbl name="node3">
    <dgm:fillClrLst>
      <a:schemeClr val="accent5"/>
    </dgm:fillClrLst>
    <dgm:linClrLst meth="repeat">
      <a:schemeClr val="lt1"/>
    </dgm:linClrLst>
    <dgm:effectClrLst/>
    <dgm:txLinClrLst/>
    <dgm:txFillClrLst/>
    <dgm:txEffectClrLst/>
  </dgm:styleLbl>
  <dgm:styleLbl name="node4">
    <dgm:fillClrLst>
      <a:schemeClr val="accent6"/>
    </dgm:fillClrLst>
    <dgm:linClrLst meth="repeat">
      <a:schemeClr val="lt1"/>
    </dgm:linClrLst>
    <dgm:effectClrLst/>
    <dgm:txLinClrLst/>
    <dgm:txFillClrLst/>
    <dgm:txEffectClrLst/>
  </dgm:styleLbl>
  <dgm:styleLbl name="fgImgPlace1">
    <dgm:fillClrLst>
      <a:schemeClr val="accent3">
        <a:tint val="50000"/>
      </a:schemeClr>
      <a:schemeClr val="accent4">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3">
        <a:tint val="50000"/>
      </a:schemeClr>
      <a:schemeClr val="accent4">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3">
        <a:tint val="50000"/>
      </a:schemeClr>
      <a:schemeClr val="accent4">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3"/>
      <a:schemeClr val="accent4"/>
    </dgm:fillClrLst>
    <dgm:linClrLst meth="repeat">
      <a:schemeClr val="lt1"/>
    </dgm:linClrLst>
    <dgm:effectClrLst/>
    <dgm:txLinClrLst/>
    <dgm:txFillClrLst/>
    <dgm:txEffectClrLst/>
  </dgm:styleLbl>
  <dgm:styleLbl name="fgSibTrans2D1">
    <dgm:fillClrLst>
      <a:schemeClr val="accent3"/>
      <a:schemeClr val="accent4"/>
    </dgm:fillClrLst>
    <dgm:linClrLst meth="repeat">
      <a:schemeClr val="lt1"/>
    </dgm:linClrLst>
    <dgm:effectClrLst/>
    <dgm:txLinClrLst/>
    <dgm:txFillClrLst meth="repeat">
      <a:schemeClr val="lt1"/>
    </dgm:txFillClrLst>
    <dgm:txEffectClrLst/>
  </dgm:styleLbl>
  <dgm:styleLbl name="bgSibTrans2D1">
    <dgm:fillClrLst>
      <a:schemeClr val="accent3"/>
      <a:schemeClr val="accent4"/>
    </dgm:fillClrLst>
    <dgm:linClrLst meth="repeat">
      <a:schemeClr val="lt1"/>
    </dgm:linClrLst>
    <dgm:effectClrLst/>
    <dgm:txLinClrLst/>
    <dgm:txFillClrLst meth="repeat">
      <a:schemeClr val="lt1"/>
    </dgm:txFillClrLst>
    <dgm:txEffectClrLst/>
  </dgm:styleLbl>
  <dgm:styleLbl name="sibTrans1D1">
    <dgm:fillClrLst/>
    <dgm:linClrLst>
      <a:schemeClr val="accent3"/>
      <a:schemeClr val="accent4"/>
    </dgm:linClrLst>
    <dgm:effectClrLst/>
    <dgm:txLinClrLst/>
    <dgm:txFillClrLst meth="repeat">
      <a:schemeClr val="tx1"/>
    </dgm:txFillClrLst>
    <dgm:txEffectClrLst/>
  </dgm:styleLbl>
  <dgm:styleLbl name="callout">
    <dgm:fillClrLst meth="repeat">
      <a:schemeClr val="accent3"/>
    </dgm:fillClrLst>
    <dgm:linClrLst meth="repeat">
      <a:schemeClr val="accent3">
        <a:tint val="50000"/>
      </a:schemeClr>
    </dgm:linClrLst>
    <dgm:effectClrLst/>
    <dgm:txLinClrLst/>
    <dgm:txFillClrLst meth="repeat">
      <a:schemeClr val="tx1"/>
    </dgm:txFillClrLst>
    <dgm:txEffectClrLst/>
  </dgm:styleLbl>
  <dgm:styleLbl name="asst0">
    <dgm:fillClrLst meth="repeat">
      <a:schemeClr val="accent3"/>
    </dgm:fillClrLst>
    <dgm:linClrLst meth="repeat">
      <a:schemeClr val="lt1">
        <a:shade val="80000"/>
      </a:schemeClr>
    </dgm:linClrLst>
    <dgm:effectClrLst/>
    <dgm:txLinClrLst/>
    <dgm:txFillClrLst/>
    <dgm:txEffectClrLst/>
  </dgm:styleLbl>
  <dgm:styleLbl name="asst1">
    <dgm:fillClrLst meth="repeat">
      <a:schemeClr val="accent4"/>
    </dgm:fillClrLst>
    <dgm:linClrLst meth="repeat">
      <a:schemeClr val="lt1">
        <a:shade val="80000"/>
      </a:schemeClr>
    </dgm:linClrLst>
    <dgm:effectClrLst/>
    <dgm:txLinClrLst/>
    <dgm:txFillClrLst/>
    <dgm:txEffectClrLst/>
  </dgm:styleLbl>
  <dgm:styleLbl name="asst2">
    <dgm:fillClrLst>
      <a:schemeClr val="accent5"/>
    </dgm:fillClrLst>
    <dgm:linClrLst meth="repeat">
      <a:schemeClr val="lt1"/>
    </dgm:linClrLst>
    <dgm:effectClrLst/>
    <dgm:txLinClrLst/>
    <dgm:txFillClrLst/>
    <dgm:txEffectClrLst/>
  </dgm:styleLbl>
  <dgm:styleLbl name="asst3">
    <dgm:fillClrLst>
      <a:schemeClr val="accent6"/>
    </dgm:fillClrLst>
    <dgm:linClrLst meth="repeat">
      <a:schemeClr val="lt1"/>
    </dgm:linClrLst>
    <dgm:effectClrLst/>
    <dgm:txLinClrLst/>
    <dgm:txFillClrLst/>
    <dgm:txEffectClrLst/>
  </dgm:styleLbl>
  <dgm:styleLbl name="asst4">
    <dgm:fillClrLst>
      <a:schemeClr val="accent1"/>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3"/>
    </dgm:fillClrLst>
    <dgm:linClrLst meth="repeat">
      <a:schemeClr val="accent3"/>
    </dgm:linClrLst>
    <dgm:effectClrLst/>
    <dgm:txLinClrLst/>
    <dgm:txFillClrLst meth="repeat">
      <a:schemeClr val="tx1"/>
    </dgm:txFillClrLst>
    <dgm:txEffectClrLst/>
  </dgm:styleLbl>
  <dgm:styleLbl name="parChTrans1D2">
    <dgm:fillClrLst meth="repeat">
      <a:schemeClr val="accent2">
        <a:tint val="90000"/>
      </a:schemeClr>
    </dgm:fillClrLst>
    <dgm:linClrLst meth="repeat">
      <a:schemeClr val="accent4"/>
    </dgm:linClrLst>
    <dgm:effectClrLst/>
    <dgm:txLinClrLst/>
    <dgm:txFillClrLst meth="repeat">
      <a:schemeClr val="tx1"/>
    </dgm:txFillClrLst>
    <dgm:txEffectClrLst/>
  </dgm:styleLbl>
  <dgm:styleLbl name="parChTrans1D3">
    <dgm:fillClrLst meth="repeat">
      <a:schemeClr val="accent2">
        <a:tint val="70000"/>
      </a:schemeClr>
    </dgm:fillClrLst>
    <dgm:linClrLst meth="repeat">
      <a:schemeClr val="accent5"/>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6"/>
    </dgm:linClrLst>
    <dgm:effectClrLst/>
    <dgm:txLinClrLst/>
    <dgm:txFillClrLst meth="repeat">
      <a:schemeClr val="tx1"/>
    </dgm:txFillClrLst>
    <dgm:txEffectClrLst/>
  </dgm:styleLbl>
  <dgm:styleLbl name="fg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conFg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align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2"/>
    </dgm:linClrLst>
    <dgm:effectClrLst/>
    <dgm:txLinClrLst/>
    <dgm:txFillClrLst meth="repeat">
      <a:schemeClr val="dk1"/>
    </dgm:txFillClrLst>
    <dgm:txEffectClrLst/>
  </dgm:styleLbl>
  <dgm:styleLbl name="bg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solidFgAcc1">
    <dgm:fillClrLst meth="repeat">
      <a:schemeClr val="lt1"/>
    </dgm:fillClrLst>
    <dgm:linClrLst>
      <a:schemeClr val="accent3"/>
      <a:schemeClr val="accent4"/>
    </dgm:linClrLst>
    <dgm:effectClrLst/>
    <dgm:txLinClrLst/>
    <dgm:txFillClrLst meth="repeat">
      <a:schemeClr val="dk1"/>
    </dgm:txFillClrLst>
    <dgm:txEffectClrLst/>
  </dgm:styleLbl>
  <dgm:styleLbl name="solidAlignAcc1">
    <dgm:fillClrLst meth="repeat">
      <a:schemeClr val="lt1"/>
    </dgm:fillClrLst>
    <dgm:linClrLst>
      <a:schemeClr val="accent3"/>
      <a:schemeClr val="accent4"/>
    </dgm:linClrLst>
    <dgm:effectClrLst/>
    <dgm:txLinClrLst/>
    <dgm:txFillClrLst meth="repeat">
      <a:schemeClr val="dk1"/>
    </dgm:txFillClrLst>
    <dgm:txEffectClrLst/>
  </dgm:styleLbl>
  <dgm:styleLbl name="solidBgAcc1">
    <dgm:fillClrLst meth="repeat">
      <a:schemeClr val="lt1"/>
    </dgm:fillClrLst>
    <dgm:linClrLst>
      <a:schemeClr val="accent3"/>
      <a:schemeClr val="accent4"/>
    </dgm:linClrLst>
    <dgm:effectClrLst/>
    <dgm:txLinClrLst/>
    <dgm:txFillClrLst meth="repeat">
      <a:schemeClr val="dk1"/>
    </dgm:txFillClrLst>
    <dgm:txEffectClrLst/>
  </dgm:styleLbl>
  <dgm:styleLbl name="fgAccFollowNode1">
    <dgm:fillClrLst>
      <a:schemeClr val="accent3">
        <a:tint val="40000"/>
        <a:alpha val="90000"/>
      </a:schemeClr>
      <a:schemeClr val="accent4">
        <a:tint val="40000"/>
        <a:alpha val="90000"/>
      </a:schemeClr>
    </dgm:fillClrLst>
    <dgm:linClrLst>
      <a:schemeClr val="accent3">
        <a:tint val="40000"/>
        <a:alpha val="90000"/>
      </a:schemeClr>
      <a:schemeClr val="accent4">
        <a:tint val="40000"/>
        <a:alpha val="90000"/>
      </a:schemeClr>
    </dgm:linClrLst>
    <dgm:effectClrLst/>
    <dgm:txLinClrLst/>
    <dgm:txFillClrLst meth="repeat">
      <a:schemeClr val="dk1"/>
    </dgm:txFillClrLst>
    <dgm:txEffectClrLst/>
  </dgm:styleLbl>
  <dgm:styleLbl name="alignAccFollowNode1">
    <dgm:fillClrLst>
      <a:schemeClr val="accent3">
        <a:tint val="40000"/>
        <a:alpha val="90000"/>
      </a:schemeClr>
      <a:schemeClr val="accent4">
        <a:tint val="40000"/>
        <a:alpha val="90000"/>
      </a:schemeClr>
    </dgm:fillClrLst>
    <dgm:linClrLst>
      <a:schemeClr val="accent3">
        <a:tint val="40000"/>
        <a:alpha val="90000"/>
      </a:schemeClr>
      <a:schemeClr val="accent4">
        <a:tint val="40000"/>
        <a:alpha val="90000"/>
      </a:schemeClr>
    </dgm:linClrLst>
    <dgm:effectClrLst/>
    <dgm:txLinClrLst/>
    <dgm:txFillClrLst meth="repeat">
      <a:schemeClr val="dk1"/>
    </dgm:txFillClrLst>
    <dgm:txEffectClrLst/>
  </dgm:styleLbl>
  <dgm:styleLbl name="bgAccFollowNode1">
    <dgm:fillClrLst>
      <a:schemeClr val="accent3">
        <a:tint val="40000"/>
        <a:alpha val="90000"/>
      </a:schemeClr>
      <a:schemeClr val="accent4">
        <a:tint val="40000"/>
        <a:alpha val="90000"/>
      </a:schemeClr>
    </dgm:fillClrLst>
    <dgm:linClrLst>
      <a:schemeClr val="accent3">
        <a:tint val="40000"/>
        <a:alpha val="90000"/>
      </a:schemeClr>
      <a:schemeClr val="accent4">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2"/>
    </dgm:linClrLst>
    <dgm:effectClrLst/>
    <dgm:txLinClrLst/>
    <dgm:txFillClrLst meth="repeat">
      <a:schemeClr val="dk1"/>
    </dgm:txFillClrLst>
    <dgm:txEffectClrLst/>
  </dgm:styleLbl>
  <dgm:styleLbl name="fgAcc2">
    <dgm:fillClrLst meth="repeat">
      <a:schemeClr val="lt1">
        <a:alpha val="90000"/>
      </a:schemeClr>
    </dgm:fillClrLst>
    <dgm:linClrLst>
      <a:schemeClr val="accent4"/>
    </dgm:linClrLst>
    <dgm:effectClrLst/>
    <dgm:txLinClrLst/>
    <dgm:txFillClrLst meth="repeat">
      <a:schemeClr val="dk1"/>
    </dgm:txFillClrLst>
    <dgm:txEffectClrLst/>
  </dgm:styleLbl>
  <dgm:styleLbl name="fgAcc3">
    <dgm:fillClrLst meth="repeat">
      <a:schemeClr val="lt1">
        <a:alpha val="90000"/>
      </a:schemeClr>
    </dgm:fillClrLst>
    <dgm:linClrLst>
      <a:schemeClr val="accent5"/>
    </dgm:linClrLst>
    <dgm:effectClrLst/>
    <dgm:txLinClrLst/>
    <dgm:txFillClrLst meth="repeat">
      <a:schemeClr val="dk1"/>
    </dgm:txFillClrLst>
    <dgm:txEffectClrLst/>
  </dgm:styleLbl>
  <dgm:styleLbl name="fgAcc4">
    <dgm:fillClrLst meth="repeat">
      <a:schemeClr val="lt1">
        <a:alpha val="90000"/>
      </a:schemeClr>
    </dgm:fillClrLst>
    <dgm:linClrLst>
      <a:schemeClr val="accent6"/>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3">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8057AD89-3CF2-4505-B75A-2A56B52EEEA4}" type="doc">
      <dgm:prSet loTypeId="urn:microsoft.com/office/officeart/2005/8/layout/hierarchy3" loCatId="hierarchy" qsTypeId="urn:microsoft.com/office/officeart/2005/8/quickstyle/simple1" qsCatId="simple" csTypeId="urn:microsoft.com/office/officeart/2005/8/colors/colorful3" csCatId="colorful" phldr="1"/>
      <dgm:spPr/>
      <dgm:t>
        <a:bodyPr/>
        <a:lstStyle/>
        <a:p>
          <a:endParaRPr lang="sv-SE"/>
        </a:p>
      </dgm:t>
    </dgm:pt>
    <dgm:pt modelId="{C997488E-30A1-41E3-A4EB-C2ABD4C88360}">
      <dgm:prSet phldrT="[Text]" custT="1"/>
      <dgm:spPr/>
      <dgm:t>
        <a:bodyPr/>
        <a:lstStyle/>
        <a:p>
          <a:r>
            <a:rPr lang="sv-SE" sz="1000" dirty="0">
              <a:solidFill>
                <a:schemeClr val="bg1"/>
              </a:solidFill>
            </a:rPr>
            <a:t>Primärvård</a:t>
          </a:r>
        </a:p>
      </dgm:t>
    </dgm:pt>
    <dgm:pt modelId="{D9B53A5C-1F01-4925-9640-97F04995B679}" type="parTrans" cxnId="{89759A8B-89BB-49A5-8BCE-6656157A9C77}">
      <dgm:prSet/>
      <dgm:spPr/>
      <dgm:t>
        <a:bodyPr/>
        <a:lstStyle/>
        <a:p>
          <a:endParaRPr lang="sv-SE" sz="1000">
            <a:solidFill>
              <a:schemeClr val="tx1"/>
            </a:solidFill>
          </a:endParaRPr>
        </a:p>
      </dgm:t>
    </dgm:pt>
    <dgm:pt modelId="{DA16BA35-A620-47CE-8FDA-95114A55C2D6}" type="sibTrans" cxnId="{89759A8B-89BB-49A5-8BCE-6656157A9C77}">
      <dgm:prSet/>
      <dgm:spPr/>
      <dgm:t>
        <a:bodyPr/>
        <a:lstStyle/>
        <a:p>
          <a:endParaRPr lang="sv-SE" sz="1000">
            <a:solidFill>
              <a:schemeClr val="tx1"/>
            </a:solidFill>
          </a:endParaRPr>
        </a:p>
      </dgm:t>
    </dgm:pt>
    <dgm:pt modelId="{61DE2A7F-CF9B-45C2-B9BD-3C643B2318C9}">
      <dgm:prSet phldrT="[Text]" custT="1"/>
      <dgm:spPr/>
      <dgm:t>
        <a:bodyPr/>
        <a:lstStyle/>
        <a:p>
          <a:r>
            <a:rPr lang="sv-SE" sz="1000" b="1" dirty="0">
              <a:solidFill>
                <a:schemeClr val="tx1"/>
              </a:solidFill>
            </a:rPr>
            <a:t>Öppenvård</a:t>
          </a:r>
        </a:p>
      </dgm:t>
    </dgm:pt>
    <dgm:pt modelId="{FA0FA967-32DC-4DD4-B935-E0D8ECF2ABAB}" type="parTrans" cxnId="{A486734C-9639-4F8E-8713-2B6B23A2945C}">
      <dgm:prSet/>
      <dgm:spPr/>
      <dgm:t>
        <a:bodyPr/>
        <a:lstStyle/>
        <a:p>
          <a:endParaRPr lang="sv-SE" sz="1000">
            <a:solidFill>
              <a:schemeClr val="tx1"/>
            </a:solidFill>
          </a:endParaRPr>
        </a:p>
      </dgm:t>
    </dgm:pt>
    <dgm:pt modelId="{D0CFF787-4CDD-41FA-BA25-CFDD4D3B58E1}" type="sibTrans" cxnId="{A486734C-9639-4F8E-8713-2B6B23A2945C}">
      <dgm:prSet/>
      <dgm:spPr/>
      <dgm:t>
        <a:bodyPr/>
        <a:lstStyle/>
        <a:p>
          <a:endParaRPr lang="sv-SE" sz="1000">
            <a:solidFill>
              <a:schemeClr val="tx1"/>
            </a:solidFill>
          </a:endParaRPr>
        </a:p>
      </dgm:t>
    </dgm:pt>
    <dgm:pt modelId="{CDF9968C-2FA8-4663-B37E-E7CC67C1F190}">
      <dgm:prSet phldrT="[Text]" custT="1"/>
      <dgm:spPr/>
      <dgm:t>
        <a:bodyPr/>
        <a:lstStyle/>
        <a:p>
          <a:r>
            <a:rPr lang="sv-SE" sz="1000" b="1" dirty="0">
              <a:solidFill>
                <a:schemeClr val="tx1"/>
              </a:solidFill>
            </a:rPr>
            <a:t>Hemsjukvård</a:t>
          </a:r>
        </a:p>
      </dgm:t>
    </dgm:pt>
    <dgm:pt modelId="{EFF3EBAA-1081-4FFB-B91A-F2EFAE525B57}" type="parTrans" cxnId="{69B28AAB-CA7F-4E3C-93BB-9C48C4569641}">
      <dgm:prSet/>
      <dgm:spPr/>
      <dgm:t>
        <a:bodyPr/>
        <a:lstStyle/>
        <a:p>
          <a:endParaRPr lang="sv-SE" sz="1000">
            <a:solidFill>
              <a:schemeClr val="tx1"/>
            </a:solidFill>
          </a:endParaRPr>
        </a:p>
      </dgm:t>
    </dgm:pt>
    <dgm:pt modelId="{F721F43D-5E5D-4D52-A88C-AA566E75FAA2}" type="sibTrans" cxnId="{69B28AAB-CA7F-4E3C-93BB-9C48C4569641}">
      <dgm:prSet/>
      <dgm:spPr/>
      <dgm:t>
        <a:bodyPr/>
        <a:lstStyle/>
        <a:p>
          <a:endParaRPr lang="sv-SE" sz="1000">
            <a:solidFill>
              <a:schemeClr val="tx1"/>
            </a:solidFill>
          </a:endParaRPr>
        </a:p>
      </dgm:t>
    </dgm:pt>
    <dgm:pt modelId="{18CEC1AD-A729-488D-8181-A45D92A3A397}">
      <dgm:prSet phldrT="[Text]" custT="1"/>
      <dgm:spPr/>
      <dgm:t>
        <a:bodyPr/>
        <a:lstStyle/>
        <a:p>
          <a:r>
            <a:rPr lang="sv-SE" sz="1000" dirty="0">
              <a:solidFill>
                <a:schemeClr val="bg1"/>
              </a:solidFill>
            </a:rPr>
            <a:t>Specialiserad vård</a:t>
          </a:r>
        </a:p>
      </dgm:t>
    </dgm:pt>
    <dgm:pt modelId="{596E0EA0-858D-4789-B053-57A9D4DDA1A9}" type="parTrans" cxnId="{38E023C8-390B-4C40-9A5B-B9D927ABCAC9}">
      <dgm:prSet/>
      <dgm:spPr/>
      <dgm:t>
        <a:bodyPr/>
        <a:lstStyle/>
        <a:p>
          <a:endParaRPr lang="sv-SE" sz="1000">
            <a:solidFill>
              <a:schemeClr val="tx1"/>
            </a:solidFill>
          </a:endParaRPr>
        </a:p>
      </dgm:t>
    </dgm:pt>
    <dgm:pt modelId="{6477ED27-74A6-4C63-B936-3827D3A02E14}" type="sibTrans" cxnId="{38E023C8-390B-4C40-9A5B-B9D927ABCAC9}">
      <dgm:prSet/>
      <dgm:spPr/>
      <dgm:t>
        <a:bodyPr/>
        <a:lstStyle/>
        <a:p>
          <a:endParaRPr lang="sv-SE" sz="1000">
            <a:solidFill>
              <a:schemeClr val="tx1"/>
            </a:solidFill>
          </a:endParaRPr>
        </a:p>
      </dgm:t>
    </dgm:pt>
    <dgm:pt modelId="{C67834AC-6128-4611-B6FE-FB3C94036A37}">
      <dgm:prSet phldrT="[Text]" custT="1"/>
      <dgm:spPr/>
      <dgm:t>
        <a:bodyPr/>
        <a:lstStyle/>
        <a:p>
          <a:r>
            <a:rPr lang="sv-SE" sz="1000" b="1" dirty="0">
              <a:solidFill>
                <a:schemeClr val="tx1"/>
              </a:solidFill>
            </a:rPr>
            <a:t>Öppenvård</a:t>
          </a:r>
        </a:p>
      </dgm:t>
    </dgm:pt>
    <dgm:pt modelId="{31CF578C-E34A-4378-94BB-7AB3584879B1}" type="parTrans" cxnId="{8182E009-2946-4D06-9F97-011025C86172}">
      <dgm:prSet/>
      <dgm:spPr/>
      <dgm:t>
        <a:bodyPr/>
        <a:lstStyle/>
        <a:p>
          <a:endParaRPr lang="sv-SE" sz="1000">
            <a:solidFill>
              <a:schemeClr val="tx1"/>
            </a:solidFill>
          </a:endParaRPr>
        </a:p>
      </dgm:t>
    </dgm:pt>
    <dgm:pt modelId="{4CEE8262-48F9-4E38-8C34-6E03925CB024}" type="sibTrans" cxnId="{8182E009-2946-4D06-9F97-011025C86172}">
      <dgm:prSet/>
      <dgm:spPr/>
      <dgm:t>
        <a:bodyPr/>
        <a:lstStyle/>
        <a:p>
          <a:endParaRPr lang="sv-SE" sz="1000">
            <a:solidFill>
              <a:schemeClr val="tx1"/>
            </a:solidFill>
          </a:endParaRPr>
        </a:p>
      </dgm:t>
    </dgm:pt>
    <dgm:pt modelId="{217D8E87-3A78-432B-AE27-A2C2F741B18A}">
      <dgm:prSet phldrT="[Text]" custT="1"/>
      <dgm:spPr/>
      <dgm:t>
        <a:bodyPr/>
        <a:lstStyle/>
        <a:p>
          <a:r>
            <a:rPr lang="sv-SE" sz="1000" dirty="0">
              <a:solidFill>
                <a:schemeClr val="bg1"/>
              </a:solidFill>
            </a:rPr>
            <a:t>Övrig hälso- och sjukvård</a:t>
          </a:r>
        </a:p>
      </dgm:t>
    </dgm:pt>
    <dgm:pt modelId="{106C8648-87E2-47BE-A6F6-AEA7A51EE9D0}" type="parTrans" cxnId="{5467D483-31EF-4686-AEAB-F2EE383E0BF0}">
      <dgm:prSet/>
      <dgm:spPr/>
      <dgm:t>
        <a:bodyPr/>
        <a:lstStyle/>
        <a:p>
          <a:endParaRPr lang="sv-SE" sz="1000">
            <a:solidFill>
              <a:schemeClr val="tx1"/>
            </a:solidFill>
          </a:endParaRPr>
        </a:p>
      </dgm:t>
    </dgm:pt>
    <dgm:pt modelId="{29BAD362-E111-4B74-A166-9F2E090C9C66}" type="sibTrans" cxnId="{5467D483-31EF-4686-AEAB-F2EE383E0BF0}">
      <dgm:prSet/>
      <dgm:spPr/>
      <dgm:t>
        <a:bodyPr/>
        <a:lstStyle/>
        <a:p>
          <a:endParaRPr lang="sv-SE" sz="1000">
            <a:solidFill>
              <a:schemeClr val="tx1"/>
            </a:solidFill>
          </a:endParaRPr>
        </a:p>
      </dgm:t>
    </dgm:pt>
    <dgm:pt modelId="{CA5C704F-1F66-46FD-B7F3-F493DCBC30C9}">
      <dgm:prSet phldrT="[Text]" custT="1"/>
      <dgm:spPr/>
      <dgm:t>
        <a:bodyPr/>
        <a:lstStyle/>
        <a:p>
          <a:r>
            <a:rPr lang="sv-SE" sz="1000" b="1" dirty="0">
              <a:solidFill>
                <a:schemeClr val="tx1"/>
              </a:solidFill>
            </a:rPr>
            <a:t>Slutenvård</a:t>
          </a:r>
        </a:p>
      </dgm:t>
    </dgm:pt>
    <dgm:pt modelId="{E064783B-7F66-408A-B63E-581FF282145D}" type="parTrans" cxnId="{6A715F1C-5904-4094-81E5-A6AD80B5FB75}">
      <dgm:prSet/>
      <dgm:spPr/>
      <dgm:t>
        <a:bodyPr/>
        <a:lstStyle/>
        <a:p>
          <a:endParaRPr lang="sv-SE" sz="1000">
            <a:solidFill>
              <a:schemeClr val="tx1"/>
            </a:solidFill>
          </a:endParaRPr>
        </a:p>
      </dgm:t>
    </dgm:pt>
    <dgm:pt modelId="{3F02B5A9-4CA8-4D5B-901B-148B2984E53E}" type="sibTrans" cxnId="{6A715F1C-5904-4094-81E5-A6AD80B5FB75}">
      <dgm:prSet/>
      <dgm:spPr/>
      <dgm:t>
        <a:bodyPr/>
        <a:lstStyle/>
        <a:p>
          <a:endParaRPr lang="sv-SE" sz="1000">
            <a:solidFill>
              <a:schemeClr val="tx1"/>
            </a:solidFill>
          </a:endParaRPr>
        </a:p>
      </dgm:t>
    </dgm:pt>
    <dgm:pt modelId="{A0843A45-60B0-47FA-B44E-237AB18DD631}">
      <dgm:prSet phldrT="[Text]" custT="1"/>
      <dgm:spPr/>
      <dgm:t>
        <a:bodyPr/>
        <a:lstStyle/>
        <a:p>
          <a:r>
            <a:rPr lang="sv-SE" sz="1000" dirty="0">
              <a:solidFill>
                <a:schemeClr val="tx1"/>
              </a:solidFill>
            </a:rPr>
            <a:t>Mottagningsbesök</a:t>
          </a:r>
        </a:p>
      </dgm:t>
    </dgm:pt>
    <dgm:pt modelId="{978E118C-90B7-4FF7-8D80-CD5ACFC8ABBB}" type="parTrans" cxnId="{AE8249E7-DFFA-4A4C-B1F1-2C0822E205FB}">
      <dgm:prSet/>
      <dgm:spPr/>
      <dgm:t>
        <a:bodyPr/>
        <a:lstStyle/>
        <a:p>
          <a:endParaRPr lang="sv-SE" sz="1000">
            <a:solidFill>
              <a:schemeClr val="tx1"/>
            </a:solidFill>
          </a:endParaRPr>
        </a:p>
      </dgm:t>
    </dgm:pt>
    <dgm:pt modelId="{D6A9B5E0-AD2B-4823-B465-D47F20D9CD39}" type="sibTrans" cxnId="{AE8249E7-DFFA-4A4C-B1F1-2C0822E205FB}">
      <dgm:prSet/>
      <dgm:spPr/>
      <dgm:t>
        <a:bodyPr/>
        <a:lstStyle/>
        <a:p>
          <a:endParaRPr lang="sv-SE" sz="1000">
            <a:solidFill>
              <a:schemeClr val="tx1"/>
            </a:solidFill>
          </a:endParaRPr>
        </a:p>
      </dgm:t>
    </dgm:pt>
    <dgm:pt modelId="{F20307E2-0B5F-4C15-B11C-79F81C474B56}">
      <dgm:prSet phldrT="[Text]" custT="1"/>
      <dgm:spPr/>
      <dgm:t>
        <a:bodyPr/>
        <a:lstStyle/>
        <a:p>
          <a:r>
            <a:rPr lang="sv-SE" sz="1000" dirty="0">
              <a:solidFill>
                <a:schemeClr val="tx1"/>
              </a:solidFill>
            </a:rPr>
            <a:t>Hembesök</a:t>
          </a:r>
        </a:p>
      </dgm:t>
    </dgm:pt>
    <dgm:pt modelId="{CC29A6E8-ED1C-4845-AC5C-5B07608CF944}" type="parTrans" cxnId="{87F611A6-CFD6-430C-B07D-222D0EB127FB}">
      <dgm:prSet/>
      <dgm:spPr/>
      <dgm:t>
        <a:bodyPr/>
        <a:lstStyle/>
        <a:p>
          <a:endParaRPr lang="sv-SE" sz="1000">
            <a:solidFill>
              <a:schemeClr val="tx1"/>
            </a:solidFill>
          </a:endParaRPr>
        </a:p>
      </dgm:t>
    </dgm:pt>
    <dgm:pt modelId="{0DEFC0E1-3A92-4BB8-8B95-2A8A44D94B4F}" type="sibTrans" cxnId="{87F611A6-CFD6-430C-B07D-222D0EB127FB}">
      <dgm:prSet/>
      <dgm:spPr/>
      <dgm:t>
        <a:bodyPr/>
        <a:lstStyle/>
        <a:p>
          <a:endParaRPr lang="sv-SE" sz="1000">
            <a:solidFill>
              <a:schemeClr val="tx1"/>
            </a:solidFill>
          </a:endParaRPr>
        </a:p>
      </dgm:t>
    </dgm:pt>
    <dgm:pt modelId="{B0AB01F3-2BDC-4D67-BE6F-7013CD4A8542}">
      <dgm:prSet phldrT="[Text]" custT="1"/>
      <dgm:spPr/>
      <dgm:t>
        <a:bodyPr/>
        <a:lstStyle/>
        <a:p>
          <a:r>
            <a:rPr lang="sv-SE" sz="1000" dirty="0">
              <a:solidFill>
                <a:schemeClr val="tx1"/>
              </a:solidFill>
            </a:rPr>
            <a:t>Distanskontakt</a:t>
          </a:r>
        </a:p>
      </dgm:t>
    </dgm:pt>
    <dgm:pt modelId="{78E1CA81-E207-4AD2-B79C-F39B7391197B}" type="parTrans" cxnId="{0D77C6E5-A12A-44A0-9A76-5516FE7AC1E4}">
      <dgm:prSet/>
      <dgm:spPr/>
      <dgm:t>
        <a:bodyPr/>
        <a:lstStyle/>
        <a:p>
          <a:endParaRPr lang="sv-SE" sz="1000">
            <a:solidFill>
              <a:schemeClr val="tx1"/>
            </a:solidFill>
          </a:endParaRPr>
        </a:p>
      </dgm:t>
    </dgm:pt>
    <dgm:pt modelId="{9F89DAC4-D19C-4198-91D5-F8256CC9479C}" type="sibTrans" cxnId="{0D77C6E5-A12A-44A0-9A76-5516FE7AC1E4}">
      <dgm:prSet/>
      <dgm:spPr/>
      <dgm:t>
        <a:bodyPr/>
        <a:lstStyle/>
        <a:p>
          <a:endParaRPr lang="sv-SE" sz="1000">
            <a:solidFill>
              <a:schemeClr val="tx1"/>
            </a:solidFill>
          </a:endParaRPr>
        </a:p>
      </dgm:t>
    </dgm:pt>
    <dgm:pt modelId="{BBAE1CCB-CE3F-4267-9EF5-00B203497DBF}">
      <dgm:prSet phldrT="[Text]" custT="1"/>
      <dgm:spPr/>
      <dgm:t>
        <a:bodyPr/>
        <a:lstStyle/>
        <a:p>
          <a:r>
            <a:rPr lang="sv-SE" sz="1000" dirty="0">
              <a:solidFill>
                <a:schemeClr val="tx1"/>
              </a:solidFill>
            </a:rPr>
            <a:t>Hemsjukvårdsbesök</a:t>
          </a:r>
        </a:p>
      </dgm:t>
    </dgm:pt>
    <dgm:pt modelId="{8253D698-6E8D-4F19-B291-E24FF8C60389}" type="parTrans" cxnId="{216DFA15-7100-49F8-B2E5-304EEA2922E2}">
      <dgm:prSet/>
      <dgm:spPr/>
      <dgm:t>
        <a:bodyPr/>
        <a:lstStyle/>
        <a:p>
          <a:endParaRPr lang="sv-SE" sz="1000">
            <a:solidFill>
              <a:schemeClr val="tx1"/>
            </a:solidFill>
          </a:endParaRPr>
        </a:p>
      </dgm:t>
    </dgm:pt>
    <dgm:pt modelId="{94024EE9-1C0C-4523-B006-27C3AC82A7B4}" type="sibTrans" cxnId="{216DFA15-7100-49F8-B2E5-304EEA2922E2}">
      <dgm:prSet/>
      <dgm:spPr/>
      <dgm:t>
        <a:bodyPr/>
        <a:lstStyle/>
        <a:p>
          <a:endParaRPr lang="sv-SE" sz="1000">
            <a:solidFill>
              <a:schemeClr val="tx1"/>
            </a:solidFill>
          </a:endParaRPr>
        </a:p>
      </dgm:t>
    </dgm:pt>
    <dgm:pt modelId="{604F6C75-204F-4DEB-B759-AEB028D77DA5}">
      <dgm:prSet phldrT="[Text]" custT="1"/>
      <dgm:spPr/>
      <dgm:t>
        <a:bodyPr/>
        <a:lstStyle/>
        <a:p>
          <a:r>
            <a:rPr lang="sv-SE" sz="1000" dirty="0">
              <a:solidFill>
                <a:schemeClr val="tx1"/>
              </a:solidFill>
            </a:rPr>
            <a:t>Distanskontakt</a:t>
          </a:r>
        </a:p>
      </dgm:t>
    </dgm:pt>
    <dgm:pt modelId="{D6814418-1256-4DF9-8DBF-5D6FB89F2F9B}" type="parTrans" cxnId="{B324EA0A-2A90-4D88-96E2-69AAA9C8DB39}">
      <dgm:prSet/>
      <dgm:spPr/>
      <dgm:t>
        <a:bodyPr/>
        <a:lstStyle/>
        <a:p>
          <a:endParaRPr lang="sv-SE" sz="1000">
            <a:solidFill>
              <a:schemeClr val="tx1"/>
            </a:solidFill>
          </a:endParaRPr>
        </a:p>
      </dgm:t>
    </dgm:pt>
    <dgm:pt modelId="{A54F8EC7-7FB6-4244-A859-060721264C20}" type="sibTrans" cxnId="{B324EA0A-2A90-4D88-96E2-69AAA9C8DB39}">
      <dgm:prSet/>
      <dgm:spPr/>
      <dgm:t>
        <a:bodyPr/>
        <a:lstStyle/>
        <a:p>
          <a:endParaRPr lang="sv-SE" sz="1000">
            <a:solidFill>
              <a:schemeClr val="tx1"/>
            </a:solidFill>
          </a:endParaRPr>
        </a:p>
      </dgm:t>
    </dgm:pt>
    <dgm:pt modelId="{0A0D7B5F-5317-4C58-BAD5-5E5762F28494}">
      <dgm:prSet phldrT="[Text]" custT="1"/>
      <dgm:spPr/>
      <dgm:t>
        <a:bodyPr/>
        <a:lstStyle/>
        <a:p>
          <a:r>
            <a:rPr lang="sv-SE" sz="1000" dirty="0">
              <a:solidFill>
                <a:schemeClr val="tx1"/>
              </a:solidFill>
            </a:rPr>
            <a:t>Vårdtillfälle</a:t>
          </a:r>
        </a:p>
      </dgm:t>
    </dgm:pt>
    <dgm:pt modelId="{91E8409C-23D9-4EB4-B8F3-29D6E3E8F6B3}" type="parTrans" cxnId="{4C6707EF-DD30-4CC1-B87F-0AEA06DDE627}">
      <dgm:prSet/>
      <dgm:spPr/>
      <dgm:t>
        <a:bodyPr/>
        <a:lstStyle/>
        <a:p>
          <a:endParaRPr lang="sv-SE" sz="1000">
            <a:solidFill>
              <a:schemeClr val="tx1"/>
            </a:solidFill>
          </a:endParaRPr>
        </a:p>
      </dgm:t>
    </dgm:pt>
    <dgm:pt modelId="{31648C5C-1224-44EE-B83C-7A657739C6D4}" type="sibTrans" cxnId="{4C6707EF-DD30-4CC1-B87F-0AEA06DDE627}">
      <dgm:prSet/>
      <dgm:spPr/>
      <dgm:t>
        <a:bodyPr/>
        <a:lstStyle/>
        <a:p>
          <a:endParaRPr lang="sv-SE" sz="1000">
            <a:solidFill>
              <a:schemeClr val="tx1"/>
            </a:solidFill>
          </a:endParaRPr>
        </a:p>
      </dgm:t>
    </dgm:pt>
    <dgm:pt modelId="{EEC5AA14-9457-4289-A0C1-1A08741147F6}">
      <dgm:prSet phldrT="[Text]" custT="1"/>
      <dgm:spPr/>
      <dgm:t>
        <a:bodyPr/>
        <a:lstStyle/>
        <a:p>
          <a:r>
            <a:rPr lang="sv-SE" sz="1000" dirty="0">
              <a:solidFill>
                <a:schemeClr val="tx1"/>
              </a:solidFill>
            </a:rPr>
            <a:t>Mottagningsbesök inkl. hembesök</a:t>
          </a:r>
        </a:p>
      </dgm:t>
    </dgm:pt>
    <dgm:pt modelId="{89A8C1F3-F9F7-4E4A-8A6B-B442B7BC2045}" type="parTrans" cxnId="{6EE9BA19-4CA7-4FF4-851A-743AADC2197F}">
      <dgm:prSet/>
      <dgm:spPr/>
      <dgm:t>
        <a:bodyPr/>
        <a:lstStyle/>
        <a:p>
          <a:endParaRPr lang="sv-SE" sz="1000">
            <a:solidFill>
              <a:schemeClr val="tx1"/>
            </a:solidFill>
          </a:endParaRPr>
        </a:p>
      </dgm:t>
    </dgm:pt>
    <dgm:pt modelId="{B0A0A64E-CEC0-4AB5-8D30-C68A6835F961}" type="sibTrans" cxnId="{6EE9BA19-4CA7-4FF4-851A-743AADC2197F}">
      <dgm:prSet/>
      <dgm:spPr/>
      <dgm:t>
        <a:bodyPr/>
        <a:lstStyle/>
        <a:p>
          <a:endParaRPr lang="sv-SE" sz="1000">
            <a:solidFill>
              <a:schemeClr val="tx1"/>
            </a:solidFill>
          </a:endParaRPr>
        </a:p>
      </dgm:t>
    </dgm:pt>
    <dgm:pt modelId="{A608326B-B6D5-41F5-B7D2-282FBA4906BF}">
      <dgm:prSet phldrT="[Text]" custT="1"/>
      <dgm:spPr/>
      <dgm:t>
        <a:bodyPr/>
        <a:lstStyle/>
        <a:p>
          <a:r>
            <a:rPr lang="sv-SE" sz="1000" dirty="0">
              <a:solidFill>
                <a:schemeClr val="tx1"/>
              </a:solidFill>
            </a:rPr>
            <a:t>Dagsjukvård</a:t>
          </a:r>
        </a:p>
      </dgm:t>
    </dgm:pt>
    <dgm:pt modelId="{1586862A-CB40-4296-BD17-5A7F60930935}" type="parTrans" cxnId="{141880B0-C58B-4DCB-AB46-0981ED341D3A}">
      <dgm:prSet/>
      <dgm:spPr/>
      <dgm:t>
        <a:bodyPr/>
        <a:lstStyle/>
        <a:p>
          <a:endParaRPr lang="sv-SE" sz="1000">
            <a:solidFill>
              <a:schemeClr val="tx1"/>
            </a:solidFill>
          </a:endParaRPr>
        </a:p>
      </dgm:t>
    </dgm:pt>
    <dgm:pt modelId="{23E3A1BD-742E-4A90-8F27-AEA739D8C45D}" type="sibTrans" cxnId="{141880B0-C58B-4DCB-AB46-0981ED341D3A}">
      <dgm:prSet/>
      <dgm:spPr/>
      <dgm:t>
        <a:bodyPr/>
        <a:lstStyle/>
        <a:p>
          <a:endParaRPr lang="sv-SE" sz="1000">
            <a:solidFill>
              <a:schemeClr val="tx1"/>
            </a:solidFill>
          </a:endParaRPr>
        </a:p>
      </dgm:t>
    </dgm:pt>
    <dgm:pt modelId="{4C388852-A70C-40E5-B851-F40427CF266B}">
      <dgm:prSet phldrT="[Text]" custT="1"/>
      <dgm:spPr/>
      <dgm:t>
        <a:bodyPr/>
        <a:lstStyle/>
        <a:p>
          <a:r>
            <a:rPr lang="sv-SE" sz="1000" b="1" dirty="0">
              <a:solidFill>
                <a:schemeClr val="tx1"/>
              </a:solidFill>
            </a:rPr>
            <a:t>Hemsjukvård</a:t>
          </a:r>
        </a:p>
      </dgm:t>
    </dgm:pt>
    <dgm:pt modelId="{46FDC0CE-7894-48CD-9626-C1872FF09D00}" type="parTrans" cxnId="{0991C98A-39C5-4AC3-81CE-3333332CD0FD}">
      <dgm:prSet/>
      <dgm:spPr/>
      <dgm:t>
        <a:bodyPr/>
        <a:lstStyle/>
        <a:p>
          <a:endParaRPr lang="sv-SE" sz="1000">
            <a:solidFill>
              <a:schemeClr val="tx1"/>
            </a:solidFill>
          </a:endParaRPr>
        </a:p>
      </dgm:t>
    </dgm:pt>
    <dgm:pt modelId="{022A0ACD-BDB5-4D42-8D65-4A75D5249A9A}" type="sibTrans" cxnId="{0991C98A-39C5-4AC3-81CE-3333332CD0FD}">
      <dgm:prSet/>
      <dgm:spPr/>
      <dgm:t>
        <a:bodyPr/>
        <a:lstStyle/>
        <a:p>
          <a:endParaRPr lang="sv-SE" sz="1000">
            <a:solidFill>
              <a:schemeClr val="tx1"/>
            </a:solidFill>
          </a:endParaRPr>
        </a:p>
      </dgm:t>
    </dgm:pt>
    <dgm:pt modelId="{96B1E173-C98D-46AA-A8C1-1F519FD8DC11}">
      <dgm:prSet phldrT="[Text]" custT="1"/>
      <dgm:spPr/>
      <dgm:t>
        <a:bodyPr/>
        <a:lstStyle/>
        <a:p>
          <a:r>
            <a:rPr lang="sv-SE" sz="1000" dirty="0">
              <a:solidFill>
                <a:schemeClr val="tx1"/>
              </a:solidFill>
            </a:rPr>
            <a:t>Hemsjukvårdsbesök</a:t>
          </a:r>
        </a:p>
      </dgm:t>
    </dgm:pt>
    <dgm:pt modelId="{92956CFC-6CBD-4879-8AB8-79E373ECDA1D}" type="parTrans" cxnId="{C248C0E6-CB9A-4A10-BFC1-951FEBFBA55A}">
      <dgm:prSet/>
      <dgm:spPr/>
      <dgm:t>
        <a:bodyPr/>
        <a:lstStyle/>
        <a:p>
          <a:endParaRPr lang="sv-SE" sz="1000">
            <a:solidFill>
              <a:schemeClr val="tx1"/>
            </a:solidFill>
          </a:endParaRPr>
        </a:p>
      </dgm:t>
    </dgm:pt>
    <dgm:pt modelId="{641F0CA1-F5CC-4585-9365-8082C675F58B}" type="sibTrans" cxnId="{C248C0E6-CB9A-4A10-BFC1-951FEBFBA55A}">
      <dgm:prSet/>
      <dgm:spPr/>
      <dgm:t>
        <a:bodyPr/>
        <a:lstStyle/>
        <a:p>
          <a:endParaRPr lang="sv-SE" sz="1000">
            <a:solidFill>
              <a:schemeClr val="tx1"/>
            </a:solidFill>
          </a:endParaRPr>
        </a:p>
      </dgm:t>
    </dgm:pt>
    <dgm:pt modelId="{0EF15DD6-C3AF-4096-B9F4-2D62F741EACF}">
      <dgm:prSet phldrT="[Text]" custT="1"/>
      <dgm:spPr/>
      <dgm:t>
        <a:bodyPr/>
        <a:lstStyle/>
        <a:p>
          <a:r>
            <a:rPr lang="sv-SE" sz="1000" b="1" dirty="0">
              <a:solidFill>
                <a:schemeClr val="tx1"/>
              </a:solidFill>
            </a:rPr>
            <a:t>Slutenvård</a:t>
          </a:r>
        </a:p>
      </dgm:t>
    </dgm:pt>
    <dgm:pt modelId="{804F5159-0C70-46F2-95D9-59921CECA47A}" type="parTrans" cxnId="{950C99EF-A9D3-4532-9525-724E7B89714A}">
      <dgm:prSet/>
      <dgm:spPr/>
      <dgm:t>
        <a:bodyPr/>
        <a:lstStyle/>
        <a:p>
          <a:endParaRPr lang="sv-SE" sz="1000">
            <a:solidFill>
              <a:schemeClr val="tx1"/>
            </a:solidFill>
          </a:endParaRPr>
        </a:p>
      </dgm:t>
    </dgm:pt>
    <dgm:pt modelId="{FE8FFA75-243C-4271-8C65-610ED2277CC0}" type="sibTrans" cxnId="{950C99EF-A9D3-4532-9525-724E7B89714A}">
      <dgm:prSet/>
      <dgm:spPr/>
      <dgm:t>
        <a:bodyPr/>
        <a:lstStyle/>
        <a:p>
          <a:endParaRPr lang="sv-SE" sz="1000">
            <a:solidFill>
              <a:schemeClr val="tx1"/>
            </a:solidFill>
          </a:endParaRPr>
        </a:p>
      </dgm:t>
    </dgm:pt>
    <dgm:pt modelId="{A5AC0E19-9E01-4010-8E3F-65A3808A9987}">
      <dgm:prSet phldrT="[Text]" custT="1"/>
      <dgm:spPr/>
      <dgm:t>
        <a:bodyPr/>
        <a:lstStyle/>
        <a:p>
          <a:r>
            <a:rPr lang="sv-SE" sz="1000" dirty="0">
              <a:solidFill>
                <a:schemeClr val="tx1"/>
              </a:solidFill>
            </a:rPr>
            <a:t>Vårdtillfälle</a:t>
          </a:r>
        </a:p>
      </dgm:t>
    </dgm:pt>
    <dgm:pt modelId="{1E4AD883-67D3-445D-8C57-FBE49DB19AE0}" type="parTrans" cxnId="{D075E052-2EB5-4751-A27C-BAA78C90A3E8}">
      <dgm:prSet/>
      <dgm:spPr/>
      <dgm:t>
        <a:bodyPr/>
        <a:lstStyle/>
        <a:p>
          <a:endParaRPr lang="sv-SE" sz="1000">
            <a:solidFill>
              <a:schemeClr val="tx1"/>
            </a:solidFill>
          </a:endParaRPr>
        </a:p>
      </dgm:t>
    </dgm:pt>
    <dgm:pt modelId="{5312085B-378D-4889-8509-A2C566D3BB1E}" type="sibTrans" cxnId="{D075E052-2EB5-4751-A27C-BAA78C90A3E8}">
      <dgm:prSet/>
      <dgm:spPr/>
      <dgm:t>
        <a:bodyPr/>
        <a:lstStyle/>
        <a:p>
          <a:endParaRPr lang="sv-SE" sz="1000">
            <a:solidFill>
              <a:schemeClr val="tx1"/>
            </a:solidFill>
          </a:endParaRPr>
        </a:p>
      </dgm:t>
    </dgm:pt>
    <dgm:pt modelId="{DC0FA7C4-3087-4580-867F-D346A02D154F}">
      <dgm:prSet phldrT="[Text]" custT="1"/>
      <dgm:spPr/>
      <dgm:t>
        <a:bodyPr/>
        <a:lstStyle/>
        <a:p>
          <a:r>
            <a:rPr lang="sv-SE" sz="1000" b="1" dirty="0">
              <a:solidFill>
                <a:schemeClr val="tx1"/>
              </a:solidFill>
            </a:rPr>
            <a:t>Funktionshinders-verksamhet/ hjälpmedelsverks.</a:t>
          </a:r>
        </a:p>
      </dgm:t>
    </dgm:pt>
    <dgm:pt modelId="{6421B7C5-4D28-459D-9AC0-1EA5F8FF1D58}" type="parTrans" cxnId="{BE29EFA9-B7DA-46DE-A617-2A7D29D34874}">
      <dgm:prSet/>
      <dgm:spPr/>
      <dgm:t>
        <a:bodyPr/>
        <a:lstStyle/>
        <a:p>
          <a:endParaRPr lang="sv-SE" sz="1000">
            <a:solidFill>
              <a:schemeClr val="tx1"/>
            </a:solidFill>
          </a:endParaRPr>
        </a:p>
      </dgm:t>
    </dgm:pt>
    <dgm:pt modelId="{9DEB9BAE-8EC9-40C6-A679-F5459893BFBA}" type="sibTrans" cxnId="{BE29EFA9-B7DA-46DE-A617-2A7D29D34874}">
      <dgm:prSet/>
      <dgm:spPr/>
      <dgm:t>
        <a:bodyPr/>
        <a:lstStyle/>
        <a:p>
          <a:endParaRPr lang="sv-SE" sz="1000">
            <a:solidFill>
              <a:schemeClr val="tx1"/>
            </a:solidFill>
          </a:endParaRPr>
        </a:p>
      </dgm:t>
    </dgm:pt>
    <dgm:pt modelId="{BD8C11B1-DA9A-41F4-9ECB-6D238EB4650E}">
      <dgm:prSet phldrT="[Text]" custT="1"/>
      <dgm:spPr/>
      <dgm:t>
        <a:bodyPr/>
        <a:lstStyle/>
        <a:p>
          <a:r>
            <a:rPr lang="sv-SE" sz="1000" dirty="0">
              <a:solidFill>
                <a:schemeClr val="tx1"/>
              </a:solidFill>
            </a:rPr>
            <a:t>Mottagningsbesök</a:t>
          </a:r>
        </a:p>
      </dgm:t>
    </dgm:pt>
    <dgm:pt modelId="{F0F2C2E5-8279-4C09-987A-072C28C271A9}" type="parTrans" cxnId="{7D408132-BE80-4DF1-9C62-D761068358CB}">
      <dgm:prSet/>
      <dgm:spPr/>
      <dgm:t>
        <a:bodyPr/>
        <a:lstStyle/>
        <a:p>
          <a:endParaRPr lang="sv-SE" sz="1000">
            <a:solidFill>
              <a:schemeClr val="tx1"/>
            </a:solidFill>
          </a:endParaRPr>
        </a:p>
      </dgm:t>
    </dgm:pt>
    <dgm:pt modelId="{B1366CDF-B3A7-4B36-9E2F-04DFFC5C10B8}" type="sibTrans" cxnId="{7D408132-BE80-4DF1-9C62-D761068358CB}">
      <dgm:prSet/>
      <dgm:spPr/>
      <dgm:t>
        <a:bodyPr/>
        <a:lstStyle/>
        <a:p>
          <a:endParaRPr lang="sv-SE" sz="1000">
            <a:solidFill>
              <a:schemeClr val="tx1"/>
            </a:solidFill>
          </a:endParaRPr>
        </a:p>
      </dgm:t>
    </dgm:pt>
    <dgm:pt modelId="{662EBC3F-45CC-4738-9C59-80E8CD7A12D7}">
      <dgm:prSet phldrT="[Text]" custT="1"/>
      <dgm:spPr/>
      <dgm:t>
        <a:bodyPr/>
        <a:lstStyle/>
        <a:p>
          <a:r>
            <a:rPr lang="sv-SE" sz="1000" dirty="0">
              <a:solidFill>
                <a:schemeClr val="tx1"/>
              </a:solidFill>
            </a:rPr>
            <a:t>Distanskontakt</a:t>
          </a:r>
        </a:p>
      </dgm:t>
    </dgm:pt>
    <dgm:pt modelId="{50F4A8FE-8EA8-46F8-B438-1CCE1941FE6E}" type="parTrans" cxnId="{E271B249-45AD-493F-96EA-1A8CAC11D80F}">
      <dgm:prSet/>
      <dgm:spPr/>
      <dgm:t>
        <a:bodyPr/>
        <a:lstStyle/>
        <a:p>
          <a:endParaRPr lang="sv-SE" sz="1000">
            <a:solidFill>
              <a:schemeClr val="tx1"/>
            </a:solidFill>
          </a:endParaRPr>
        </a:p>
      </dgm:t>
    </dgm:pt>
    <dgm:pt modelId="{C69DD204-044C-4D12-B73F-D06CAB634100}" type="sibTrans" cxnId="{E271B249-45AD-493F-96EA-1A8CAC11D80F}">
      <dgm:prSet/>
      <dgm:spPr/>
      <dgm:t>
        <a:bodyPr/>
        <a:lstStyle/>
        <a:p>
          <a:endParaRPr lang="sv-SE" sz="1000">
            <a:solidFill>
              <a:schemeClr val="tx1"/>
            </a:solidFill>
          </a:endParaRPr>
        </a:p>
      </dgm:t>
    </dgm:pt>
    <dgm:pt modelId="{A16C7752-5D5B-4C20-B816-891D3AC4F692}">
      <dgm:prSet phldrT="[Text]" custT="1"/>
      <dgm:spPr/>
      <dgm:t>
        <a:bodyPr/>
        <a:lstStyle/>
        <a:p>
          <a:r>
            <a:rPr lang="sv-SE" sz="1000" dirty="0">
              <a:solidFill>
                <a:schemeClr val="tx1"/>
              </a:solidFill>
            </a:rPr>
            <a:t>Distanskontakt</a:t>
          </a:r>
        </a:p>
      </dgm:t>
    </dgm:pt>
    <dgm:pt modelId="{AC626124-8DB2-431C-A689-A995950EF9AB}" type="parTrans" cxnId="{8E501F03-B0DB-4D47-A8FE-EADF015ED622}">
      <dgm:prSet/>
      <dgm:spPr/>
      <dgm:t>
        <a:bodyPr/>
        <a:lstStyle/>
        <a:p>
          <a:endParaRPr lang="sv-SE"/>
        </a:p>
      </dgm:t>
    </dgm:pt>
    <dgm:pt modelId="{24F6B910-F30B-4057-8AB7-44EE0F04490F}" type="sibTrans" cxnId="{8E501F03-B0DB-4D47-A8FE-EADF015ED622}">
      <dgm:prSet/>
      <dgm:spPr/>
      <dgm:t>
        <a:bodyPr/>
        <a:lstStyle/>
        <a:p>
          <a:endParaRPr lang="sv-SE"/>
        </a:p>
      </dgm:t>
    </dgm:pt>
    <dgm:pt modelId="{1D9A1D5D-0626-45E0-BE03-E8391F9B3CF3}" type="pres">
      <dgm:prSet presAssocID="{8057AD89-3CF2-4505-B75A-2A56B52EEEA4}" presName="diagram" presStyleCnt="0">
        <dgm:presLayoutVars>
          <dgm:chPref val="1"/>
          <dgm:dir/>
          <dgm:animOne val="branch"/>
          <dgm:animLvl val="lvl"/>
          <dgm:resizeHandles/>
        </dgm:presLayoutVars>
      </dgm:prSet>
      <dgm:spPr/>
    </dgm:pt>
    <dgm:pt modelId="{000E920C-4E67-4849-A610-B6A4BAFCD79F}" type="pres">
      <dgm:prSet presAssocID="{C997488E-30A1-41E3-A4EB-C2ABD4C88360}" presName="root" presStyleCnt="0"/>
      <dgm:spPr/>
    </dgm:pt>
    <dgm:pt modelId="{0A18F604-BE77-4A4B-9B9F-52C9139E17A1}" type="pres">
      <dgm:prSet presAssocID="{C997488E-30A1-41E3-A4EB-C2ABD4C88360}" presName="rootComposite" presStyleCnt="0"/>
      <dgm:spPr/>
    </dgm:pt>
    <dgm:pt modelId="{7D5020F3-6D3A-4262-9CED-3D82E9C83103}" type="pres">
      <dgm:prSet presAssocID="{C997488E-30A1-41E3-A4EB-C2ABD4C88360}" presName="rootText" presStyleLbl="node1" presStyleIdx="0" presStyleCnt="3" custScaleY="65793"/>
      <dgm:spPr/>
    </dgm:pt>
    <dgm:pt modelId="{E283ABAF-CA1A-44F6-B7C3-20DC0A68CA24}" type="pres">
      <dgm:prSet presAssocID="{C997488E-30A1-41E3-A4EB-C2ABD4C88360}" presName="rootConnector" presStyleLbl="node1" presStyleIdx="0" presStyleCnt="3"/>
      <dgm:spPr/>
    </dgm:pt>
    <dgm:pt modelId="{6A48E665-D18C-4942-89B0-F5719466C282}" type="pres">
      <dgm:prSet presAssocID="{C997488E-30A1-41E3-A4EB-C2ABD4C88360}" presName="childShape" presStyleCnt="0"/>
      <dgm:spPr/>
    </dgm:pt>
    <dgm:pt modelId="{6AC82194-25D9-4464-8D77-BAAFBE1F08F5}" type="pres">
      <dgm:prSet presAssocID="{FA0FA967-32DC-4DD4-B935-E0D8ECF2ABAB}" presName="Name13" presStyleLbl="parChTrans1D2" presStyleIdx="0" presStyleCnt="7"/>
      <dgm:spPr/>
    </dgm:pt>
    <dgm:pt modelId="{0D7B3BFB-EA57-468B-913F-1EB23AB263D5}" type="pres">
      <dgm:prSet presAssocID="{61DE2A7F-CF9B-45C2-B9BD-3C643B2318C9}" presName="childText" presStyleLbl="bgAcc1" presStyleIdx="0" presStyleCnt="7" custScaleX="137021" custScaleY="123791">
        <dgm:presLayoutVars>
          <dgm:bulletEnabled val="1"/>
        </dgm:presLayoutVars>
      </dgm:prSet>
      <dgm:spPr/>
    </dgm:pt>
    <dgm:pt modelId="{F20F77A0-2D58-4284-A29F-193F3976B940}" type="pres">
      <dgm:prSet presAssocID="{EFF3EBAA-1081-4FFB-B91A-F2EFAE525B57}" presName="Name13" presStyleLbl="parChTrans1D2" presStyleIdx="1" presStyleCnt="7"/>
      <dgm:spPr/>
    </dgm:pt>
    <dgm:pt modelId="{3AE99246-D7E1-4FE1-ADFD-401620400C64}" type="pres">
      <dgm:prSet presAssocID="{CDF9968C-2FA8-4663-B37E-E7CC67C1F190}" presName="childText" presStyleLbl="bgAcc1" presStyleIdx="1" presStyleCnt="7" custScaleX="137169" custScaleY="122454">
        <dgm:presLayoutVars>
          <dgm:bulletEnabled val="1"/>
        </dgm:presLayoutVars>
      </dgm:prSet>
      <dgm:spPr/>
    </dgm:pt>
    <dgm:pt modelId="{9CF51CA5-1954-4CE6-8A7E-67B6A6BA7A69}" type="pres">
      <dgm:prSet presAssocID="{E064783B-7F66-408A-B63E-581FF282145D}" presName="Name13" presStyleLbl="parChTrans1D2" presStyleIdx="2" presStyleCnt="7"/>
      <dgm:spPr/>
    </dgm:pt>
    <dgm:pt modelId="{FC44CAAF-DAF9-4607-9D03-F2FE0CB182C2}" type="pres">
      <dgm:prSet presAssocID="{CA5C704F-1F66-46FD-B7F3-F493DCBC30C9}" presName="childText" presStyleLbl="bgAcc1" presStyleIdx="2" presStyleCnt="7" custScaleX="137169">
        <dgm:presLayoutVars>
          <dgm:bulletEnabled val="1"/>
        </dgm:presLayoutVars>
      </dgm:prSet>
      <dgm:spPr/>
    </dgm:pt>
    <dgm:pt modelId="{DC40FFBE-4D2D-4414-A8CE-8FB65BFEBBF5}" type="pres">
      <dgm:prSet presAssocID="{18CEC1AD-A729-488D-8181-A45D92A3A397}" presName="root" presStyleCnt="0"/>
      <dgm:spPr/>
    </dgm:pt>
    <dgm:pt modelId="{FF2FFAE3-98A2-4260-A9AA-991E38746AC9}" type="pres">
      <dgm:prSet presAssocID="{18CEC1AD-A729-488D-8181-A45D92A3A397}" presName="rootComposite" presStyleCnt="0"/>
      <dgm:spPr/>
    </dgm:pt>
    <dgm:pt modelId="{0146A7B6-6B42-4519-B6FE-ABFFCEFC4111}" type="pres">
      <dgm:prSet presAssocID="{18CEC1AD-A729-488D-8181-A45D92A3A397}" presName="rootText" presStyleLbl="node1" presStyleIdx="1" presStyleCnt="3" custScaleX="126150" custScaleY="65793"/>
      <dgm:spPr/>
    </dgm:pt>
    <dgm:pt modelId="{9247440B-F0CD-4341-AA45-E4945A76CA2D}" type="pres">
      <dgm:prSet presAssocID="{18CEC1AD-A729-488D-8181-A45D92A3A397}" presName="rootConnector" presStyleLbl="node1" presStyleIdx="1" presStyleCnt="3"/>
      <dgm:spPr/>
    </dgm:pt>
    <dgm:pt modelId="{D0659568-5013-4773-AB58-4F5D3A2CE3CD}" type="pres">
      <dgm:prSet presAssocID="{18CEC1AD-A729-488D-8181-A45D92A3A397}" presName="childShape" presStyleCnt="0"/>
      <dgm:spPr/>
    </dgm:pt>
    <dgm:pt modelId="{79CF419B-1B40-4105-BA74-DF81F976584F}" type="pres">
      <dgm:prSet presAssocID="{31CF578C-E34A-4378-94BB-7AB3584879B1}" presName="Name13" presStyleLbl="parChTrans1D2" presStyleIdx="3" presStyleCnt="7"/>
      <dgm:spPr/>
    </dgm:pt>
    <dgm:pt modelId="{14B09DF0-6A8D-4282-AC61-7DF93AD9F4D0}" type="pres">
      <dgm:prSet presAssocID="{C67834AC-6128-4611-B6FE-FB3C94036A37}" presName="childText" presStyleLbl="bgAcc1" presStyleIdx="3" presStyleCnt="7" custScaleX="146783" custScaleY="150634">
        <dgm:presLayoutVars>
          <dgm:bulletEnabled val="1"/>
        </dgm:presLayoutVars>
      </dgm:prSet>
      <dgm:spPr/>
    </dgm:pt>
    <dgm:pt modelId="{4BD1A70B-AA5E-4664-BB73-813FA706D716}" type="pres">
      <dgm:prSet presAssocID="{46FDC0CE-7894-48CD-9626-C1872FF09D00}" presName="Name13" presStyleLbl="parChTrans1D2" presStyleIdx="4" presStyleCnt="7"/>
      <dgm:spPr/>
    </dgm:pt>
    <dgm:pt modelId="{570B0B2D-47B0-46A2-958E-F8574D5A3F7F}" type="pres">
      <dgm:prSet presAssocID="{4C388852-A70C-40E5-B851-F40427CF266B}" presName="childText" presStyleLbl="bgAcc1" presStyleIdx="4" presStyleCnt="7" custScaleX="155373" custLinFactNeighborX="1754" custLinFactNeighborY="-8974">
        <dgm:presLayoutVars>
          <dgm:bulletEnabled val="1"/>
        </dgm:presLayoutVars>
      </dgm:prSet>
      <dgm:spPr/>
    </dgm:pt>
    <dgm:pt modelId="{2F0AE793-70B2-4DF7-936F-EDB4E8064B07}" type="pres">
      <dgm:prSet presAssocID="{804F5159-0C70-46F2-95D9-59921CECA47A}" presName="Name13" presStyleLbl="parChTrans1D2" presStyleIdx="5" presStyleCnt="7"/>
      <dgm:spPr/>
    </dgm:pt>
    <dgm:pt modelId="{73B216C1-D8B5-4609-90A9-D6114E50F2E3}" type="pres">
      <dgm:prSet presAssocID="{0EF15DD6-C3AF-4096-B9F4-2D62F741EACF}" presName="childText" presStyleLbl="bgAcc1" presStyleIdx="5" presStyleCnt="7" custScaleX="155317" custLinFactNeighborX="-3376" custLinFactNeighborY="37174">
        <dgm:presLayoutVars>
          <dgm:bulletEnabled val="1"/>
        </dgm:presLayoutVars>
      </dgm:prSet>
      <dgm:spPr/>
    </dgm:pt>
    <dgm:pt modelId="{12B63FCB-EB41-48FE-B89D-BA8F9BF8A2AE}" type="pres">
      <dgm:prSet presAssocID="{217D8E87-3A78-432B-AE27-A2C2F741B18A}" presName="root" presStyleCnt="0"/>
      <dgm:spPr/>
    </dgm:pt>
    <dgm:pt modelId="{8FE43511-4AB5-4BB2-8961-E6D5B9E75DD2}" type="pres">
      <dgm:prSet presAssocID="{217D8E87-3A78-432B-AE27-A2C2F741B18A}" presName="rootComposite" presStyleCnt="0"/>
      <dgm:spPr/>
    </dgm:pt>
    <dgm:pt modelId="{75A3D3DE-0C3A-4DE8-96D3-39BD8F6468DD}" type="pres">
      <dgm:prSet presAssocID="{217D8E87-3A78-432B-AE27-A2C2F741B18A}" presName="rootText" presStyleLbl="node1" presStyleIdx="2" presStyleCnt="3" custScaleX="159636" custScaleY="65793"/>
      <dgm:spPr/>
    </dgm:pt>
    <dgm:pt modelId="{57696752-7CE7-4E8D-B1AF-D38490737538}" type="pres">
      <dgm:prSet presAssocID="{217D8E87-3A78-432B-AE27-A2C2F741B18A}" presName="rootConnector" presStyleLbl="node1" presStyleIdx="2" presStyleCnt="3"/>
      <dgm:spPr/>
    </dgm:pt>
    <dgm:pt modelId="{EA097CDC-06D6-4BAE-8948-24460CD85596}" type="pres">
      <dgm:prSet presAssocID="{217D8E87-3A78-432B-AE27-A2C2F741B18A}" presName="childShape" presStyleCnt="0"/>
      <dgm:spPr/>
    </dgm:pt>
    <dgm:pt modelId="{2CD1C664-8072-441D-B6D4-36CBEA56C80B}" type="pres">
      <dgm:prSet presAssocID="{6421B7C5-4D28-459D-9AC0-1EA5F8FF1D58}" presName="Name13" presStyleLbl="parChTrans1D2" presStyleIdx="6" presStyleCnt="7"/>
      <dgm:spPr/>
    </dgm:pt>
    <dgm:pt modelId="{88B0B181-380E-4D41-ACAF-E68BD7FE4418}" type="pres">
      <dgm:prSet presAssocID="{DC0FA7C4-3087-4580-867F-D346A02D154F}" presName="childText" presStyleLbl="bgAcc1" presStyleIdx="6" presStyleCnt="7" custScaleX="149333" custScaleY="135459" custLinFactNeighborX="-3290" custLinFactNeighborY="-6321">
        <dgm:presLayoutVars>
          <dgm:bulletEnabled val="1"/>
        </dgm:presLayoutVars>
      </dgm:prSet>
      <dgm:spPr/>
    </dgm:pt>
  </dgm:ptLst>
  <dgm:cxnLst>
    <dgm:cxn modelId="{8E501F03-B0DB-4D47-A8FE-EADF015ED622}" srcId="{4C388852-A70C-40E5-B851-F40427CF266B}" destId="{A16C7752-5D5B-4C20-B816-891D3AC4F692}" srcOrd="1" destOrd="0" parTransId="{AC626124-8DB2-431C-A689-A995950EF9AB}" sibTransId="{24F6B910-F30B-4057-8AB7-44EE0F04490F}"/>
    <dgm:cxn modelId="{8182E009-2946-4D06-9F97-011025C86172}" srcId="{18CEC1AD-A729-488D-8181-A45D92A3A397}" destId="{C67834AC-6128-4611-B6FE-FB3C94036A37}" srcOrd="0" destOrd="0" parTransId="{31CF578C-E34A-4378-94BB-7AB3584879B1}" sibTransId="{4CEE8262-48F9-4E38-8C34-6E03925CB024}"/>
    <dgm:cxn modelId="{B324EA0A-2A90-4D88-96E2-69AAA9C8DB39}" srcId="{CDF9968C-2FA8-4663-B37E-E7CC67C1F190}" destId="{604F6C75-204F-4DEB-B759-AEB028D77DA5}" srcOrd="1" destOrd="0" parTransId="{D6814418-1256-4DF9-8DBF-5D6FB89F2F9B}" sibTransId="{A54F8EC7-7FB6-4244-A859-060721264C20}"/>
    <dgm:cxn modelId="{8BB74B11-BA1D-4D75-BD4A-DB56814F7DC7}" type="presOf" srcId="{C997488E-30A1-41E3-A4EB-C2ABD4C88360}" destId="{E283ABAF-CA1A-44F6-B7C3-20DC0A68CA24}" srcOrd="1" destOrd="0" presId="urn:microsoft.com/office/officeart/2005/8/layout/hierarchy3"/>
    <dgm:cxn modelId="{216DFA15-7100-49F8-B2E5-304EEA2922E2}" srcId="{CDF9968C-2FA8-4663-B37E-E7CC67C1F190}" destId="{BBAE1CCB-CE3F-4267-9EF5-00B203497DBF}" srcOrd="0" destOrd="0" parTransId="{8253D698-6E8D-4F19-B291-E24FF8C60389}" sibTransId="{94024EE9-1C0C-4523-B006-27C3AC82A7B4}"/>
    <dgm:cxn modelId="{3E14D316-B5CE-4FA2-A77A-B0A1E5E9F79C}" type="presOf" srcId="{96B1E173-C98D-46AA-A8C1-1F519FD8DC11}" destId="{570B0B2D-47B0-46A2-958E-F8574D5A3F7F}" srcOrd="0" destOrd="1" presId="urn:microsoft.com/office/officeart/2005/8/layout/hierarchy3"/>
    <dgm:cxn modelId="{D92F0F19-89A5-4D49-A87C-8FC84658CD96}" type="presOf" srcId="{A16C7752-5D5B-4C20-B816-891D3AC4F692}" destId="{570B0B2D-47B0-46A2-958E-F8574D5A3F7F}" srcOrd="0" destOrd="2" presId="urn:microsoft.com/office/officeart/2005/8/layout/hierarchy3"/>
    <dgm:cxn modelId="{6EE9BA19-4CA7-4FF4-851A-743AADC2197F}" srcId="{C67834AC-6128-4611-B6FE-FB3C94036A37}" destId="{EEC5AA14-9457-4289-A0C1-1A08741147F6}" srcOrd="0" destOrd="0" parTransId="{89A8C1F3-F9F7-4E4A-8A6B-B442B7BC2045}" sibTransId="{B0A0A64E-CEC0-4AB5-8D30-C68A6835F961}"/>
    <dgm:cxn modelId="{6A715F1C-5904-4094-81E5-A6AD80B5FB75}" srcId="{C997488E-30A1-41E3-A4EB-C2ABD4C88360}" destId="{CA5C704F-1F66-46FD-B7F3-F493DCBC30C9}" srcOrd="2" destOrd="0" parTransId="{E064783B-7F66-408A-B63E-581FF282145D}" sibTransId="{3F02B5A9-4CA8-4D5B-901B-148B2984E53E}"/>
    <dgm:cxn modelId="{2969A41E-F4D6-48EE-96B2-014E88B06ED1}" type="presOf" srcId="{8057AD89-3CF2-4505-B75A-2A56B52EEEA4}" destId="{1D9A1D5D-0626-45E0-BE03-E8391F9B3CF3}" srcOrd="0" destOrd="0" presId="urn:microsoft.com/office/officeart/2005/8/layout/hierarchy3"/>
    <dgm:cxn modelId="{4D10F621-383C-46B2-8EBE-5FFB7AD2A4AF}" type="presOf" srcId="{A5AC0E19-9E01-4010-8E3F-65A3808A9987}" destId="{73B216C1-D8B5-4609-90A9-D6114E50F2E3}" srcOrd="0" destOrd="1" presId="urn:microsoft.com/office/officeart/2005/8/layout/hierarchy3"/>
    <dgm:cxn modelId="{F70F382E-CF64-405E-AC50-BBC6E711750D}" type="presOf" srcId="{EEC5AA14-9457-4289-A0C1-1A08741147F6}" destId="{14B09DF0-6A8D-4282-AC61-7DF93AD9F4D0}" srcOrd="0" destOrd="1" presId="urn:microsoft.com/office/officeart/2005/8/layout/hierarchy3"/>
    <dgm:cxn modelId="{7D408132-BE80-4DF1-9C62-D761068358CB}" srcId="{DC0FA7C4-3087-4580-867F-D346A02D154F}" destId="{BD8C11B1-DA9A-41F4-9ECB-6D238EB4650E}" srcOrd="0" destOrd="0" parTransId="{F0F2C2E5-8279-4C09-987A-072C28C271A9}" sibTransId="{B1366CDF-B3A7-4B36-9E2F-04DFFC5C10B8}"/>
    <dgm:cxn modelId="{2DC97834-D66B-4B7A-8AB3-D3C69E02B009}" type="presOf" srcId="{CDF9968C-2FA8-4663-B37E-E7CC67C1F190}" destId="{3AE99246-D7E1-4FE1-ADFD-401620400C64}" srcOrd="0" destOrd="0" presId="urn:microsoft.com/office/officeart/2005/8/layout/hierarchy3"/>
    <dgm:cxn modelId="{5B498C36-0EB5-4398-A70D-73C10A2BB104}" type="presOf" srcId="{C67834AC-6128-4611-B6FE-FB3C94036A37}" destId="{14B09DF0-6A8D-4282-AC61-7DF93AD9F4D0}" srcOrd="0" destOrd="0" presId="urn:microsoft.com/office/officeart/2005/8/layout/hierarchy3"/>
    <dgm:cxn modelId="{58445640-D4B4-4188-9CA6-839FE5082DF5}" type="presOf" srcId="{4C388852-A70C-40E5-B851-F40427CF266B}" destId="{570B0B2D-47B0-46A2-958E-F8574D5A3F7F}" srcOrd="0" destOrd="0" presId="urn:microsoft.com/office/officeart/2005/8/layout/hierarchy3"/>
    <dgm:cxn modelId="{79437764-02BB-4EAD-B633-F3F378FE9B71}" type="presOf" srcId="{FA0FA967-32DC-4DD4-B935-E0D8ECF2ABAB}" destId="{6AC82194-25D9-4464-8D77-BAAFBE1F08F5}" srcOrd="0" destOrd="0" presId="urn:microsoft.com/office/officeart/2005/8/layout/hierarchy3"/>
    <dgm:cxn modelId="{DBFDA866-1F22-4ABF-A1B7-5C125F889E6F}" type="presOf" srcId="{31CF578C-E34A-4378-94BB-7AB3584879B1}" destId="{79CF419B-1B40-4105-BA74-DF81F976584F}" srcOrd="0" destOrd="0" presId="urn:microsoft.com/office/officeart/2005/8/layout/hierarchy3"/>
    <dgm:cxn modelId="{009E2D68-1069-4204-97E6-6CDD3A55C56D}" type="presOf" srcId="{604F6C75-204F-4DEB-B759-AEB028D77DA5}" destId="{3AE99246-D7E1-4FE1-ADFD-401620400C64}" srcOrd="0" destOrd="2" presId="urn:microsoft.com/office/officeart/2005/8/layout/hierarchy3"/>
    <dgm:cxn modelId="{E271B249-45AD-493F-96EA-1A8CAC11D80F}" srcId="{C67834AC-6128-4611-B6FE-FB3C94036A37}" destId="{662EBC3F-45CC-4738-9C59-80E8CD7A12D7}" srcOrd="2" destOrd="0" parTransId="{50F4A8FE-8EA8-46F8-B438-1CCE1941FE6E}" sibTransId="{C69DD204-044C-4D12-B73F-D06CAB634100}"/>
    <dgm:cxn modelId="{A486734C-9639-4F8E-8713-2B6B23A2945C}" srcId="{C997488E-30A1-41E3-A4EB-C2ABD4C88360}" destId="{61DE2A7F-CF9B-45C2-B9BD-3C643B2318C9}" srcOrd="0" destOrd="0" parTransId="{FA0FA967-32DC-4DD4-B935-E0D8ECF2ABAB}" sibTransId="{D0CFF787-4CDD-41FA-BA25-CFDD4D3B58E1}"/>
    <dgm:cxn modelId="{4C26D06D-5FCC-45BA-A048-DFD1856F35E2}" type="presOf" srcId="{46FDC0CE-7894-48CD-9626-C1872FF09D00}" destId="{4BD1A70B-AA5E-4664-BB73-813FA706D716}" srcOrd="0" destOrd="0" presId="urn:microsoft.com/office/officeart/2005/8/layout/hierarchy3"/>
    <dgm:cxn modelId="{7848454E-E133-4C0B-B6D0-8F39011B4E0B}" type="presOf" srcId="{C997488E-30A1-41E3-A4EB-C2ABD4C88360}" destId="{7D5020F3-6D3A-4262-9CED-3D82E9C83103}" srcOrd="0" destOrd="0" presId="urn:microsoft.com/office/officeart/2005/8/layout/hierarchy3"/>
    <dgm:cxn modelId="{D075E052-2EB5-4751-A27C-BAA78C90A3E8}" srcId="{0EF15DD6-C3AF-4096-B9F4-2D62F741EACF}" destId="{A5AC0E19-9E01-4010-8E3F-65A3808A9987}" srcOrd="0" destOrd="0" parTransId="{1E4AD883-67D3-445D-8C57-FBE49DB19AE0}" sibTransId="{5312085B-378D-4889-8509-A2C566D3BB1E}"/>
    <dgm:cxn modelId="{762C5C77-2B6B-41B5-BC37-21558DACACBE}" type="presOf" srcId="{DC0FA7C4-3087-4580-867F-D346A02D154F}" destId="{88B0B181-380E-4D41-ACAF-E68BD7FE4418}" srcOrd="0" destOrd="0" presId="urn:microsoft.com/office/officeart/2005/8/layout/hierarchy3"/>
    <dgm:cxn modelId="{473F3B7A-5B74-4161-A699-EDE318637132}" type="presOf" srcId="{A608326B-B6D5-41F5-B7D2-282FBA4906BF}" destId="{14B09DF0-6A8D-4282-AC61-7DF93AD9F4D0}" srcOrd="0" destOrd="2" presId="urn:microsoft.com/office/officeart/2005/8/layout/hierarchy3"/>
    <dgm:cxn modelId="{49A8817C-EC86-46E1-B717-E26ADF2A82CA}" type="presOf" srcId="{BBAE1CCB-CE3F-4267-9EF5-00B203497DBF}" destId="{3AE99246-D7E1-4FE1-ADFD-401620400C64}" srcOrd="0" destOrd="1" presId="urn:microsoft.com/office/officeart/2005/8/layout/hierarchy3"/>
    <dgm:cxn modelId="{5467D483-31EF-4686-AEAB-F2EE383E0BF0}" srcId="{8057AD89-3CF2-4505-B75A-2A56B52EEEA4}" destId="{217D8E87-3A78-432B-AE27-A2C2F741B18A}" srcOrd="2" destOrd="0" parTransId="{106C8648-87E2-47BE-A6F6-AEA7A51EE9D0}" sibTransId="{29BAD362-E111-4B74-A166-9F2E090C9C66}"/>
    <dgm:cxn modelId="{5B598584-19EE-47FD-A06D-506CC439BBBF}" type="presOf" srcId="{A0843A45-60B0-47FA-B44E-237AB18DD631}" destId="{0D7B3BFB-EA57-468B-913F-1EB23AB263D5}" srcOrd="0" destOrd="1" presId="urn:microsoft.com/office/officeart/2005/8/layout/hierarchy3"/>
    <dgm:cxn modelId="{D1840786-49A8-464D-B702-D4301EFCC1A0}" type="presOf" srcId="{6421B7C5-4D28-459D-9AC0-1EA5F8FF1D58}" destId="{2CD1C664-8072-441D-B6D4-36CBEA56C80B}" srcOrd="0" destOrd="0" presId="urn:microsoft.com/office/officeart/2005/8/layout/hierarchy3"/>
    <dgm:cxn modelId="{97C18887-CCE4-4DF2-9B9F-53569DE6EDC9}" type="presOf" srcId="{EFF3EBAA-1081-4FFB-B91A-F2EFAE525B57}" destId="{F20F77A0-2D58-4284-A29F-193F3976B940}" srcOrd="0" destOrd="0" presId="urn:microsoft.com/office/officeart/2005/8/layout/hierarchy3"/>
    <dgm:cxn modelId="{33F4218A-272C-4440-879C-EBD41A75A364}" type="presOf" srcId="{F20307E2-0B5F-4C15-B11C-79F81C474B56}" destId="{0D7B3BFB-EA57-468B-913F-1EB23AB263D5}" srcOrd="0" destOrd="2" presId="urn:microsoft.com/office/officeart/2005/8/layout/hierarchy3"/>
    <dgm:cxn modelId="{0991C98A-39C5-4AC3-81CE-3333332CD0FD}" srcId="{18CEC1AD-A729-488D-8181-A45D92A3A397}" destId="{4C388852-A70C-40E5-B851-F40427CF266B}" srcOrd="1" destOrd="0" parTransId="{46FDC0CE-7894-48CD-9626-C1872FF09D00}" sibTransId="{022A0ACD-BDB5-4D42-8D65-4A75D5249A9A}"/>
    <dgm:cxn modelId="{504BE38A-45F8-4E49-B5F6-215B0AEC83CB}" type="presOf" srcId="{0A0D7B5F-5317-4C58-BAD5-5E5762F28494}" destId="{FC44CAAF-DAF9-4607-9D03-F2FE0CB182C2}" srcOrd="0" destOrd="1" presId="urn:microsoft.com/office/officeart/2005/8/layout/hierarchy3"/>
    <dgm:cxn modelId="{89759A8B-89BB-49A5-8BCE-6656157A9C77}" srcId="{8057AD89-3CF2-4505-B75A-2A56B52EEEA4}" destId="{C997488E-30A1-41E3-A4EB-C2ABD4C88360}" srcOrd="0" destOrd="0" parTransId="{D9B53A5C-1F01-4925-9640-97F04995B679}" sibTransId="{DA16BA35-A620-47CE-8FDA-95114A55C2D6}"/>
    <dgm:cxn modelId="{4D42F690-D045-4761-A8B0-F5C0110C948E}" type="presOf" srcId="{B0AB01F3-2BDC-4D67-BE6F-7013CD4A8542}" destId="{0D7B3BFB-EA57-468B-913F-1EB23AB263D5}" srcOrd="0" destOrd="3" presId="urn:microsoft.com/office/officeart/2005/8/layout/hierarchy3"/>
    <dgm:cxn modelId="{45028B9E-7855-41EF-B508-329500C7E511}" type="presOf" srcId="{18CEC1AD-A729-488D-8181-A45D92A3A397}" destId="{9247440B-F0CD-4341-AA45-E4945A76CA2D}" srcOrd="1" destOrd="0" presId="urn:microsoft.com/office/officeart/2005/8/layout/hierarchy3"/>
    <dgm:cxn modelId="{C5A53BA5-A33C-4B76-AA28-F625D1D6423E}" type="presOf" srcId="{BD8C11B1-DA9A-41F4-9ECB-6D238EB4650E}" destId="{88B0B181-380E-4D41-ACAF-E68BD7FE4418}" srcOrd="0" destOrd="1" presId="urn:microsoft.com/office/officeart/2005/8/layout/hierarchy3"/>
    <dgm:cxn modelId="{D7784DA5-7290-46DE-8F1E-CCB88EB9E280}" type="presOf" srcId="{662EBC3F-45CC-4738-9C59-80E8CD7A12D7}" destId="{14B09DF0-6A8D-4282-AC61-7DF93AD9F4D0}" srcOrd="0" destOrd="3" presId="urn:microsoft.com/office/officeart/2005/8/layout/hierarchy3"/>
    <dgm:cxn modelId="{87F611A6-CFD6-430C-B07D-222D0EB127FB}" srcId="{61DE2A7F-CF9B-45C2-B9BD-3C643B2318C9}" destId="{F20307E2-0B5F-4C15-B11C-79F81C474B56}" srcOrd="1" destOrd="0" parTransId="{CC29A6E8-ED1C-4845-AC5C-5B07608CF944}" sibTransId="{0DEFC0E1-3A92-4BB8-8B95-2A8A44D94B4F}"/>
    <dgm:cxn modelId="{BE29EFA9-B7DA-46DE-A617-2A7D29D34874}" srcId="{217D8E87-3A78-432B-AE27-A2C2F741B18A}" destId="{DC0FA7C4-3087-4580-867F-D346A02D154F}" srcOrd="0" destOrd="0" parTransId="{6421B7C5-4D28-459D-9AC0-1EA5F8FF1D58}" sibTransId="{9DEB9BAE-8EC9-40C6-A679-F5459893BFBA}"/>
    <dgm:cxn modelId="{69B28AAB-CA7F-4E3C-93BB-9C48C4569641}" srcId="{C997488E-30A1-41E3-A4EB-C2ABD4C88360}" destId="{CDF9968C-2FA8-4663-B37E-E7CC67C1F190}" srcOrd="1" destOrd="0" parTransId="{EFF3EBAA-1081-4FFB-B91A-F2EFAE525B57}" sibTransId="{F721F43D-5E5D-4D52-A88C-AA566E75FAA2}"/>
    <dgm:cxn modelId="{666AAFAC-BD63-42E4-B1B8-F6432BC071FB}" type="presOf" srcId="{0EF15DD6-C3AF-4096-B9F4-2D62F741EACF}" destId="{73B216C1-D8B5-4609-90A9-D6114E50F2E3}" srcOrd="0" destOrd="0" presId="urn:microsoft.com/office/officeart/2005/8/layout/hierarchy3"/>
    <dgm:cxn modelId="{F23E38AF-EF4C-4ABE-81D7-569E9B0711E8}" type="presOf" srcId="{E064783B-7F66-408A-B63E-581FF282145D}" destId="{9CF51CA5-1954-4CE6-8A7E-67B6A6BA7A69}" srcOrd="0" destOrd="0" presId="urn:microsoft.com/office/officeart/2005/8/layout/hierarchy3"/>
    <dgm:cxn modelId="{141880B0-C58B-4DCB-AB46-0981ED341D3A}" srcId="{C67834AC-6128-4611-B6FE-FB3C94036A37}" destId="{A608326B-B6D5-41F5-B7D2-282FBA4906BF}" srcOrd="1" destOrd="0" parTransId="{1586862A-CB40-4296-BD17-5A7F60930935}" sibTransId="{23E3A1BD-742E-4A90-8F27-AEA739D8C45D}"/>
    <dgm:cxn modelId="{9AEBABB6-F518-4F30-A963-66469EBFF060}" type="presOf" srcId="{217D8E87-3A78-432B-AE27-A2C2F741B18A}" destId="{75A3D3DE-0C3A-4DE8-96D3-39BD8F6468DD}" srcOrd="0" destOrd="0" presId="urn:microsoft.com/office/officeart/2005/8/layout/hierarchy3"/>
    <dgm:cxn modelId="{E7F360C2-D9C4-4A8D-A38D-C8DAB99A6DE1}" type="presOf" srcId="{CA5C704F-1F66-46FD-B7F3-F493DCBC30C9}" destId="{FC44CAAF-DAF9-4607-9D03-F2FE0CB182C2}" srcOrd="0" destOrd="0" presId="urn:microsoft.com/office/officeart/2005/8/layout/hierarchy3"/>
    <dgm:cxn modelId="{38E023C8-390B-4C40-9A5B-B9D927ABCAC9}" srcId="{8057AD89-3CF2-4505-B75A-2A56B52EEEA4}" destId="{18CEC1AD-A729-488D-8181-A45D92A3A397}" srcOrd="1" destOrd="0" parTransId="{596E0EA0-858D-4789-B053-57A9D4DDA1A9}" sibTransId="{6477ED27-74A6-4C63-B936-3827D3A02E14}"/>
    <dgm:cxn modelId="{35FA4DDB-46BF-48DC-A312-908A3B6C265C}" type="presOf" srcId="{61DE2A7F-CF9B-45C2-B9BD-3C643B2318C9}" destId="{0D7B3BFB-EA57-468B-913F-1EB23AB263D5}" srcOrd="0" destOrd="0" presId="urn:microsoft.com/office/officeart/2005/8/layout/hierarchy3"/>
    <dgm:cxn modelId="{542E75E3-1F59-4713-83CE-0BFA7569A4DE}" type="presOf" srcId="{804F5159-0C70-46F2-95D9-59921CECA47A}" destId="{2F0AE793-70B2-4DF7-936F-EDB4E8064B07}" srcOrd="0" destOrd="0" presId="urn:microsoft.com/office/officeart/2005/8/layout/hierarchy3"/>
    <dgm:cxn modelId="{0D77C6E5-A12A-44A0-9A76-5516FE7AC1E4}" srcId="{61DE2A7F-CF9B-45C2-B9BD-3C643B2318C9}" destId="{B0AB01F3-2BDC-4D67-BE6F-7013CD4A8542}" srcOrd="2" destOrd="0" parTransId="{78E1CA81-E207-4AD2-B79C-F39B7391197B}" sibTransId="{9F89DAC4-D19C-4198-91D5-F8256CC9479C}"/>
    <dgm:cxn modelId="{C248C0E6-CB9A-4A10-BFC1-951FEBFBA55A}" srcId="{4C388852-A70C-40E5-B851-F40427CF266B}" destId="{96B1E173-C98D-46AA-A8C1-1F519FD8DC11}" srcOrd="0" destOrd="0" parTransId="{92956CFC-6CBD-4879-8AB8-79E373ECDA1D}" sibTransId="{641F0CA1-F5CC-4585-9365-8082C675F58B}"/>
    <dgm:cxn modelId="{AE8249E7-DFFA-4A4C-B1F1-2C0822E205FB}" srcId="{61DE2A7F-CF9B-45C2-B9BD-3C643B2318C9}" destId="{A0843A45-60B0-47FA-B44E-237AB18DD631}" srcOrd="0" destOrd="0" parTransId="{978E118C-90B7-4FF7-8D80-CD5ACFC8ABBB}" sibTransId="{D6A9B5E0-AD2B-4823-B465-D47F20D9CD39}"/>
    <dgm:cxn modelId="{10D797ED-DA5F-4883-ACFF-CA26A95DE9B5}" type="presOf" srcId="{217D8E87-3A78-432B-AE27-A2C2F741B18A}" destId="{57696752-7CE7-4E8D-B1AF-D38490737538}" srcOrd="1" destOrd="0" presId="urn:microsoft.com/office/officeart/2005/8/layout/hierarchy3"/>
    <dgm:cxn modelId="{4C6707EF-DD30-4CC1-B87F-0AEA06DDE627}" srcId="{CA5C704F-1F66-46FD-B7F3-F493DCBC30C9}" destId="{0A0D7B5F-5317-4C58-BAD5-5E5762F28494}" srcOrd="0" destOrd="0" parTransId="{91E8409C-23D9-4EB4-B8F3-29D6E3E8F6B3}" sibTransId="{31648C5C-1224-44EE-B83C-7A657739C6D4}"/>
    <dgm:cxn modelId="{950C99EF-A9D3-4532-9525-724E7B89714A}" srcId="{18CEC1AD-A729-488D-8181-A45D92A3A397}" destId="{0EF15DD6-C3AF-4096-B9F4-2D62F741EACF}" srcOrd="2" destOrd="0" parTransId="{804F5159-0C70-46F2-95D9-59921CECA47A}" sibTransId="{FE8FFA75-243C-4271-8C65-610ED2277CC0}"/>
    <dgm:cxn modelId="{3F2D55F2-C4EF-4A2C-A4AF-3B76BAF4CC48}" type="presOf" srcId="{18CEC1AD-A729-488D-8181-A45D92A3A397}" destId="{0146A7B6-6B42-4519-B6FE-ABFFCEFC4111}" srcOrd="0" destOrd="0" presId="urn:microsoft.com/office/officeart/2005/8/layout/hierarchy3"/>
    <dgm:cxn modelId="{82C49EEA-19D0-466A-B931-EF27C24EB109}" type="presParOf" srcId="{1D9A1D5D-0626-45E0-BE03-E8391F9B3CF3}" destId="{000E920C-4E67-4849-A610-B6A4BAFCD79F}" srcOrd="0" destOrd="0" presId="urn:microsoft.com/office/officeart/2005/8/layout/hierarchy3"/>
    <dgm:cxn modelId="{BDB10C85-422C-4F97-AF17-F25B63508508}" type="presParOf" srcId="{000E920C-4E67-4849-A610-B6A4BAFCD79F}" destId="{0A18F604-BE77-4A4B-9B9F-52C9139E17A1}" srcOrd="0" destOrd="0" presId="urn:microsoft.com/office/officeart/2005/8/layout/hierarchy3"/>
    <dgm:cxn modelId="{AEC58501-441A-41E2-BA02-BBD312D7B1CE}" type="presParOf" srcId="{0A18F604-BE77-4A4B-9B9F-52C9139E17A1}" destId="{7D5020F3-6D3A-4262-9CED-3D82E9C83103}" srcOrd="0" destOrd="0" presId="urn:microsoft.com/office/officeart/2005/8/layout/hierarchy3"/>
    <dgm:cxn modelId="{BC227B47-C0E9-4DAC-8775-0363D65B0C7D}" type="presParOf" srcId="{0A18F604-BE77-4A4B-9B9F-52C9139E17A1}" destId="{E283ABAF-CA1A-44F6-B7C3-20DC0A68CA24}" srcOrd="1" destOrd="0" presId="urn:microsoft.com/office/officeart/2005/8/layout/hierarchy3"/>
    <dgm:cxn modelId="{0AAAF7D0-E8E3-49B6-BD4D-4971A9EBCD2E}" type="presParOf" srcId="{000E920C-4E67-4849-A610-B6A4BAFCD79F}" destId="{6A48E665-D18C-4942-89B0-F5719466C282}" srcOrd="1" destOrd="0" presId="urn:microsoft.com/office/officeart/2005/8/layout/hierarchy3"/>
    <dgm:cxn modelId="{94A917F1-C83A-44FF-A6C2-C4CDF816617D}" type="presParOf" srcId="{6A48E665-D18C-4942-89B0-F5719466C282}" destId="{6AC82194-25D9-4464-8D77-BAAFBE1F08F5}" srcOrd="0" destOrd="0" presId="urn:microsoft.com/office/officeart/2005/8/layout/hierarchy3"/>
    <dgm:cxn modelId="{FAFC9E09-C4CB-41CE-BCF2-93C11AA4D34B}" type="presParOf" srcId="{6A48E665-D18C-4942-89B0-F5719466C282}" destId="{0D7B3BFB-EA57-468B-913F-1EB23AB263D5}" srcOrd="1" destOrd="0" presId="urn:microsoft.com/office/officeart/2005/8/layout/hierarchy3"/>
    <dgm:cxn modelId="{C99AAA6B-DB28-4EDC-A279-FCA5F2E5AADD}" type="presParOf" srcId="{6A48E665-D18C-4942-89B0-F5719466C282}" destId="{F20F77A0-2D58-4284-A29F-193F3976B940}" srcOrd="2" destOrd="0" presId="urn:microsoft.com/office/officeart/2005/8/layout/hierarchy3"/>
    <dgm:cxn modelId="{CDCC11EB-8C15-42E3-BE2A-CE49B286389D}" type="presParOf" srcId="{6A48E665-D18C-4942-89B0-F5719466C282}" destId="{3AE99246-D7E1-4FE1-ADFD-401620400C64}" srcOrd="3" destOrd="0" presId="urn:microsoft.com/office/officeart/2005/8/layout/hierarchy3"/>
    <dgm:cxn modelId="{CF1E18CC-0BDD-4DA0-8DCE-98E70A1A731A}" type="presParOf" srcId="{6A48E665-D18C-4942-89B0-F5719466C282}" destId="{9CF51CA5-1954-4CE6-8A7E-67B6A6BA7A69}" srcOrd="4" destOrd="0" presId="urn:microsoft.com/office/officeart/2005/8/layout/hierarchy3"/>
    <dgm:cxn modelId="{868AB39B-0BF8-4F03-B298-D58CB3F14A3E}" type="presParOf" srcId="{6A48E665-D18C-4942-89B0-F5719466C282}" destId="{FC44CAAF-DAF9-4607-9D03-F2FE0CB182C2}" srcOrd="5" destOrd="0" presId="urn:microsoft.com/office/officeart/2005/8/layout/hierarchy3"/>
    <dgm:cxn modelId="{0E696D3E-EFF9-452E-9C42-267D02360CD1}" type="presParOf" srcId="{1D9A1D5D-0626-45E0-BE03-E8391F9B3CF3}" destId="{DC40FFBE-4D2D-4414-A8CE-8FB65BFEBBF5}" srcOrd="1" destOrd="0" presId="urn:microsoft.com/office/officeart/2005/8/layout/hierarchy3"/>
    <dgm:cxn modelId="{29C5B52D-A17F-4E79-B739-CB68C82C0E8F}" type="presParOf" srcId="{DC40FFBE-4D2D-4414-A8CE-8FB65BFEBBF5}" destId="{FF2FFAE3-98A2-4260-A9AA-991E38746AC9}" srcOrd="0" destOrd="0" presId="urn:microsoft.com/office/officeart/2005/8/layout/hierarchy3"/>
    <dgm:cxn modelId="{DB757178-C4FA-4BB1-A74F-2E559A8F5C60}" type="presParOf" srcId="{FF2FFAE3-98A2-4260-A9AA-991E38746AC9}" destId="{0146A7B6-6B42-4519-B6FE-ABFFCEFC4111}" srcOrd="0" destOrd="0" presId="urn:microsoft.com/office/officeart/2005/8/layout/hierarchy3"/>
    <dgm:cxn modelId="{E3AC13AF-5411-4AC7-AD63-2F8D2E6EE5BF}" type="presParOf" srcId="{FF2FFAE3-98A2-4260-A9AA-991E38746AC9}" destId="{9247440B-F0CD-4341-AA45-E4945A76CA2D}" srcOrd="1" destOrd="0" presId="urn:microsoft.com/office/officeart/2005/8/layout/hierarchy3"/>
    <dgm:cxn modelId="{681E249F-3639-4362-8224-0EA97C776B8C}" type="presParOf" srcId="{DC40FFBE-4D2D-4414-A8CE-8FB65BFEBBF5}" destId="{D0659568-5013-4773-AB58-4F5D3A2CE3CD}" srcOrd="1" destOrd="0" presId="urn:microsoft.com/office/officeart/2005/8/layout/hierarchy3"/>
    <dgm:cxn modelId="{77FD9717-A24C-4DB6-A570-C6ADD1D59D39}" type="presParOf" srcId="{D0659568-5013-4773-AB58-4F5D3A2CE3CD}" destId="{79CF419B-1B40-4105-BA74-DF81F976584F}" srcOrd="0" destOrd="0" presId="urn:microsoft.com/office/officeart/2005/8/layout/hierarchy3"/>
    <dgm:cxn modelId="{6ACC59B2-2B64-4218-84E7-7D9489DFF792}" type="presParOf" srcId="{D0659568-5013-4773-AB58-4F5D3A2CE3CD}" destId="{14B09DF0-6A8D-4282-AC61-7DF93AD9F4D0}" srcOrd="1" destOrd="0" presId="urn:microsoft.com/office/officeart/2005/8/layout/hierarchy3"/>
    <dgm:cxn modelId="{14D97726-16FD-4BFC-87E2-CEC53460F9ED}" type="presParOf" srcId="{D0659568-5013-4773-AB58-4F5D3A2CE3CD}" destId="{4BD1A70B-AA5E-4664-BB73-813FA706D716}" srcOrd="2" destOrd="0" presId="urn:microsoft.com/office/officeart/2005/8/layout/hierarchy3"/>
    <dgm:cxn modelId="{56ADB0EE-1C47-46C4-9292-65F3B8918459}" type="presParOf" srcId="{D0659568-5013-4773-AB58-4F5D3A2CE3CD}" destId="{570B0B2D-47B0-46A2-958E-F8574D5A3F7F}" srcOrd="3" destOrd="0" presId="urn:microsoft.com/office/officeart/2005/8/layout/hierarchy3"/>
    <dgm:cxn modelId="{E4B40329-BFBA-4681-9F8B-81B8AA94E44D}" type="presParOf" srcId="{D0659568-5013-4773-AB58-4F5D3A2CE3CD}" destId="{2F0AE793-70B2-4DF7-936F-EDB4E8064B07}" srcOrd="4" destOrd="0" presId="urn:microsoft.com/office/officeart/2005/8/layout/hierarchy3"/>
    <dgm:cxn modelId="{7F26AE6B-5275-4726-B9D0-17F77CA4008E}" type="presParOf" srcId="{D0659568-5013-4773-AB58-4F5D3A2CE3CD}" destId="{73B216C1-D8B5-4609-90A9-D6114E50F2E3}" srcOrd="5" destOrd="0" presId="urn:microsoft.com/office/officeart/2005/8/layout/hierarchy3"/>
    <dgm:cxn modelId="{4C33280F-03D7-4398-AFB8-2FB372430CA3}" type="presParOf" srcId="{1D9A1D5D-0626-45E0-BE03-E8391F9B3CF3}" destId="{12B63FCB-EB41-48FE-B89D-BA8F9BF8A2AE}" srcOrd="2" destOrd="0" presId="urn:microsoft.com/office/officeart/2005/8/layout/hierarchy3"/>
    <dgm:cxn modelId="{42B034CD-01FD-4377-96A2-86A91027E5EC}" type="presParOf" srcId="{12B63FCB-EB41-48FE-B89D-BA8F9BF8A2AE}" destId="{8FE43511-4AB5-4BB2-8961-E6D5B9E75DD2}" srcOrd="0" destOrd="0" presId="urn:microsoft.com/office/officeart/2005/8/layout/hierarchy3"/>
    <dgm:cxn modelId="{B87C54A3-FBC7-4049-AC08-ADFEAA8F1204}" type="presParOf" srcId="{8FE43511-4AB5-4BB2-8961-E6D5B9E75DD2}" destId="{75A3D3DE-0C3A-4DE8-96D3-39BD8F6468DD}" srcOrd="0" destOrd="0" presId="urn:microsoft.com/office/officeart/2005/8/layout/hierarchy3"/>
    <dgm:cxn modelId="{FCA9A777-6C86-4267-B932-4C99DB5AB494}" type="presParOf" srcId="{8FE43511-4AB5-4BB2-8961-E6D5B9E75DD2}" destId="{57696752-7CE7-4E8D-B1AF-D38490737538}" srcOrd="1" destOrd="0" presId="urn:microsoft.com/office/officeart/2005/8/layout/hierarchy3"/>
    <dgm:cxn modelId="{ED9633C6-6B3E-492F-8B2D-F786B8131077}" type="presParOf" srcId="{12B63FCB-EB41-48FE-B89D-BA8F9BF8A2AE}" destId="{EA097CDC-06D6-4BAE-8948-24460CD85596}" srcOrd="1" destOrd="0" presId="urn:microsoft.com/office/officeart/2005/8/layout/hierarchy3"/>
    <dgm:cxn modelId="{C1E742CD-2124-41E1-BADC-FB38C9497F16}" type="presParOf" srcId="{EA097CDC-06D6-4BAE-8948-24460CD85596}" destId="{2CD1C664-8072-441D-B6D4-36CBEA56C80B}" srcOrd="0" destOrd="0" presId="urn:microsoft.com/office/officeart/2005/8/layout/hierarchy3"/>
    <dgm:cxn modelId="{BBE82972-FCC9-4237-9F3E-BB42DF877112}" type="presParOf" srcId="{EA097CDC-06D6-4BAE-8948-24460CD85596}" destId="{88B0B181-380E-4D41-ACAF-E68BD7FE4418}" srcOrd="1" destOrd="0" presId="urn:microsoft.com/office/officeart/2005/8/layout/hierarchy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FE881313-F46B-44DB-87A9-CD651373022F}" type="doc">
      <dgm:prSet loTypeId="urn:microsoft.com/office/officeart/2005/8/layout/orgChart1" loCatId="hierarchy" qsTypeId="urn:microsoft.com/office/officeart/2005/8/quickstyle/simple3" qsCatId="simple" csTypeId="urn:microsoft.com/office/officeart/2005/8/colors/colorful1" csCatId="colorful" phldr="1"/>
      <dgm:spPr/>
      <dgm:t>
        <a:bodyPr/>
        <a:lstStyle/>
        <a:p>
          <a:endParaRPr lang="sv-SE"/>
        </a:p>
      </dgm:t>
    </dgm:pt>
    <dgm:pt modelId="{7B73714B-DD36-4963-B150-46FBC6588062}">
      <dgm:prSet phldrT="[Text]" custT="1"/>
      <dgm:spPr/>
      <dgm:t>
        <a:bodyPr/>
        <a:lstStyle/>
        <a:p>
          <a:r>
            <a:rPr lang="sv-SE" sz="1100"/>
            <a:t>hälso- och sjukvård</a:t>
          </a:r>
        </a:p>
      </dgm:t>
      <dgm:extLst>
        <a:ext uri="{E40237B7-FDA0-4F09-8148-C483321AD2D9}">
          <dgm14:cNvPr xmlns:dgm14="http://schemas.microsoft.com/office/drawing/2010/diagram" id="0" name="">
            <a:hlinkClick xmlns:r="http://schemas.openxmlformats.org/officeDocument/2006/relationships" r:id="rId1"/>
          </dgm14:cNvPr>
        </a:ext>
      </dgm:extLst>
    </dgm:pt>
    <dgm:pt modelId="{994BCF7D-9C8C-4522-A35E-E4425294B6EE}" type="parTrans" cxnId="{E1470B09-43CC-454E-88DC-866BF51FF6D7}">
      <dgm:prSet/>
      <dgm:spPr/>
      <dgm:t>
        <a:bodyPr/>
        <a:lstStyle/>
        <a:p>
          <a:endParaRPr lang="sv-SE">
            <a:solidFill>
              <a:schemeClr val="tx1"/>
            </a:solidFill>
          </a:endParaRPr>
        </a:p>
      </dgm:t>
    </dgm:pt>
    <dgm:pt modelId="{25A59339-A2B0-418F-A682-96BCD76537D0}" type="sibTrans" cxnId="{E1470B09-43CC-454E-88DC-866BF51FF6D7}">
      <dgm:prSet/>
      <dgm:spPr/>
      <dgm:t>
        <a:bodyPr/>
        <a:lstStyle/>
        <a:p>
          <a:endParaRPr lang="sv-SE">
            <a:solidFill>
              <a:schemeClr val="tx1"/>
            </a:solidFill>
          </a:endParaRPr>
        </a:p>
      </dgm:t>
    </dgm:pt>
    <dgm:pt modelId="{C62C2EB9-EB15-4A44-8173-7F09BA6B07CE}" type="asst">
      <dgm:prSet phldrT="[Text]" custT="1"/>
      <dgm:spPr/>
      <dgm:t>
        <a:bodyPr/>
        <a:lstStyle/>
        <a:p>
          <a:r>
            <a:rPr lang="sv-SE" sz="1100"/>
            <a:t>telemedicin</a:t>
          </a:r>
        </a:p>
      </dgm:t>
      <dgm:extLst>
        <a:ext uri="{E40237B7-FDA0-4F09-8148-C483321AD2D9}">
          <dgm14:cNvPr xmlns:dgm14="http://schemas.microsoft.com/office/drawing/2010/diagram" id="0" name="">
            <a:hlinkClick xmlns:r="http://schemas.openxmlformats.org/officeDocument/2006/relationships" r:id="rId2"/>
          </dgm14:cNvPr>
        </a:ext>
      </dgm:extLst>
    </dgm:pt>
    <dgm:pt modelId="{4F730568-1BB7-43E4-8499-4C7255A591CD}" type="parTrans" cxnId="{E32D0107-75B7-4435-AF7B-475B9459A1EB}">
      <dgm:prSet/>
      <dgm:spPr>
        <a:ln>
          <a:solidFill>
            <a:schemeClr val="tx1"/>
          </a:solidFill>
        </a:ln>
      </dgm:spPr>
      <dgm:t>
        <a:bodyPr/>
        <a:lstStyle/>
        <a:p>
          <a:endParaRPr lang="sv-SE">
            <a:solidFill>
              <a:schemeClr val="tx1"/>
            </a:solidFill>
          </a:endParaRPr>
        </a:p>
      </dgm:t>
    </dgm:pt>
    <dgm:pt modelId="{2C7B2144-982E-43DC-8F89-EA3F12F6557F}" type="sibTrans" cxnId="{E32D0107-75B7-4435-AF7B-475B9459A1EB}">
      <dgm:prSet/>
      <dgm:spPr/>
      <dgm:t>
        <a:bodyPr/>
        <a:lstStyle/>
        <a:p>
          <a:endParaRPr lang="sv-SE">
            <a:solidFill>
              <a:schemeClr val="tx1"/>
            </a:solidFill>
          </a:endParaRPr>
        </a:p>
      </dgm:t>
    </dgm:pt>
    <dgm:pt modelId="{B4B37F5C-F3B1-4A27-A594-D721BB7AEBD9}">
      <dgm:prSet phldrT="[Text]" custT="1"/>
      <dgm:spPr/>
      <dgm:t>
        <a:bodyPr/>
        <a:lstStyle/>
        <a:p>
          <a:r>
            <a:rPr lang="sv-SE" sz="1100"/>
            <a:t>vårdkontakt</a:t>
          </a:r>
        </a:p>
      </dgm:t>
      <dgm:extLst>
        <a:ext uri="{E40237B7-FDA0-4F09-8148-C483321AD2D9}">
          <dgm14:cNvPr xmlns:dgm14="http://schemas.microsoft.com/office/drawing/2010/diagram" id="0" name="">
            <a:hlinkClick xmlns:r="http://schemas.openxmlformats.org/officeDocument/2006/relationships" r:id="rId3"/>
          </dgm14:cNvPr>
        </a:ext>
      </dgm:extLst>
    </dgm:pt>
    <dgm:pt modelId="{7A0DE789-4D53-418A-B844-5D349CB0E45F}" type="parTrans" cxnId="{2021768C-8458-4BA7-8BB4-09E0FB69F56C}">
      <dgm:prSet/>
      <dgm:spPr>
        <a:ln>
          <a:solidFill>
            <a:schemeClr val="tx1"/>
          </a:solidFill>
        </a:ln>
      </dgm:spPr>
      <dgm:t>
        <a:bodyPr/>
        <a:lstStyle/>
        <a:p>
          <a:endParaRPr lang="sv-SE">
            <a:solidFill>
              <a:schemeClr val="tx1"/>
            </a:solidFill>
          </a:endParaRPr>
        </a:p>
      </dgm:t>
    </dgm:pt>
    <dgm:pt modelId="{AF0F9EE1-82CA-44C6-9031-BF568C1EE6F3}" type="sibTrans" cxnId="{2021768C-8458-4BA7-8BB4-09E0FB69F56C}">
      <dgm:prSet/>
      <dgm:spPr/>
      <dgm:t>
        <a:bodyPr/>
        <a:lstStyle/>
        <a:p>
          <a:endParaRPr lang="sv-SE">
            <a:solidFill>
              <a:schemeClr val="tx1"/>
            </a:solidFill>
          </a:endParaRPr>
        </a:p>
      </dgm:t>
    </dgm:pt>
    <dgm:pt modelId="{50E6BCFD-8F40-47AE-84BA-221BBEA30E8B}">
      <dgm:prSet phldrT="[Text]" custT="1"/>
      <dgm:spPr/>
      <dgm:t>
        <a:bodyPr/>
        <a:lstStyle/>
        <a:p>
          <a:r>
            <a:rPr lang="sv-SE" sz="1100"/>
            <a:t>vårdtillfälle (sluten vård)</a:t>
          </a:r>
        </a:p>
      </dgm:t>
      <dgm:extLst>
        <a:ext uri="{E40237B7-FDA0-4F09-8148-C483321AD2D9}">
          <dgm14:cNvPr xmlns:dgm14="http://schemas.microsoft.com/office/drawing/2010/diagram" id="0" name="">
            <a:hlinkClick xmlns:r="http://schemas.openxmlformats.org/officeDocument/2006/relationships" r:id="rId4"/>
          </dgm14:cNvPr>
        </a:ext>
      </dgm:extLst>
    </dgm:pt>
    <dgm:pt modelId="{55274FD6-98E9-4D50-B57E-F06CC6B33767}" type="parTrans" cxnId="{4955B4C7-41A5-4340-8170-AA0DC4ADC0C6}">
      <dgm:prSet/>
      <dgm:spPr>
        <a:ln>
          <a:solidFill>
            <a:schemeClr val="tx1"/>
          </a:solidFill>
        </a:ln>
      </dgm:spPr>
      <dgm:t>
        <a:bodyPr/>
        <a:lstStyle/>
        <a:p>
          <a:endParaRPr lang="sv-SE">
            <a:solidFill>
              <a:schemeClr val="tx1"/>
            </a:solidFill>
          </a:endParaRPr>
        </a:p>
      </dgm:t>
    </dgm:pt>
    <dgm:pt modelId="{44204B5D-B018-4185-985D-88B540F43DED}" type="sibTrans" cxnId="{4955B4C7-41A5-4340-8170-AA0DC4ADC0C6}">
      <dgm:prSet/>
      <dgm:spPr/>
      <dgm:t>
        <a:bodyPr/>
        <a:lstStyle/>
        <a:p>
          <a:endParaRPr lang="sv-SE">
            <a:solidFill>
              <a:schemeClr val="tx1"/>
            </a:solidFill>
          </a:endParaRPr>
        </a:p>
      </dgm:t>
    </dgm:pt>
    <dgm:pt modelId="{CECA3CCA-DCE3-4C58-B38D-9618B5253323}">
      <dgm:prSet phldrT="[Text]" custT="1"/>
      <dgm:spPr/>
      <dgm:t>
        <a:bodyPr/>
        <a:lstStyle/>
        <a:p>
          <a:r>
            <a:rPr lang="sv-SE" sz="1100"/>
            <a:t>hemsjukvårdsbesök</a:t>
          </a:r>
        </a:p>
      </dgm:t>
      <dgm:extLst>
        <a:ext uri="{E40237B7-FDA0-4F09-8148-C483321AD2D9}">
          <dgm14:cNvPr xmlns:dgm14="http://schemas.microsoft.com/office/drawing/2010/diagram" id="0" name="">
            <a:hlinkClick xmlns:r="http://schemas.openxmlformats.org/officeDocument/2006/relationships" r:id="rId5"/>
          </dgm14:cNvPr>
        </a:ext>
      </dgm:extLst>
    </dgm:pt>
    <dgm:pt modelId="{6545A03F-DED6-4991-80D3-4F515C3EE30E}" type="parTrans" cxnId="{57799E1D-2D99-4A27-8D1E-8EB852D59304}">
      <dgm:prSet/>
      <dgm:spPr>
        <a:ln>
          <a:solidFill>
            <a:schemeClr val="tx1"/>
          </a:solidFill>
        </a:ln>
      </dgm:spPr>
      <dgm:t>
        <a:bodyPr/>
        <a:lstStyle/>
        <a:p>
          <a:endParaRPr lang="sv-SE">
            <a:solidFill>
              <a:schemeClr val="tx1"/>
            </a:solidFill>
          </a:endParaRPr>
        </a:p>
      </dgm:t>
    </dgm:pt>
    <dgm:pt modelId="{A73DA9A6-2E2F-4081-8156-6806E431DE95}" type="sibTrans" cxnId="{57799E1D-2D99-4A27-8D1E-8EB852D59304}">
      <dgm:prSet/>
      <dgm:spPr/>
      <dgm:t>
        <a:bodyPr/>
        <a:lstStyle/>
        <a:p>
          <a:endParaRPr lang="sv-SE">
            <a:solidFill>
              <a:schemeClr val="tx1"/>
            </a:solidFill>
          </a:endParaRPr>
        </a:p>
      </dgm:t>
    </dgm:pt>
    <dgm:pt modelId="{C1BD98D3-C007-4164-B525-9B0DB39654FD}">
      <dgm:prSet phldrT="[Text]" custT="1"/>
      <dgm:spPr/>
      <dgm:t>
        <a:bodyPr/>
        <a:lstStyle/>
        <a:p>
          <a:r>
            <a:rPr lang="sv-SE" sz="1100"/>
            <a:t>Vårdkontakt i öppen vård</a:t>
          </a:r>
        </a:p>
      </dgm:t>
      <dgm:extLst>
        <a:ext uri="{E40237B7-FDA0-4F09-8148-C483321AD2D9}">
          <dgm14:cNvPr xmlns:dgm14="http://schemas.microsoft.com/office/drawing/2010/diagram" id="0" name="">
            <a:hlinkClick xmlns:r="http://schemas.openxmlformats.org/officeDocument/2006/relationships" r:id="rId6"/>
          </dgm14:cNvPr>
        </a:ext>
      </dgm:extLst>
    </dgm:pt>
    <dgm:pt modelId="{85B50059-D92B-4ACD-A6C1-EBD0C962FC29}" type="parTrans" cxnId="{5ABCA0CC-C8C5-41C7-AD45-03EACF92D30A}">
      <dgm:prSet/>
      <dgm:spPr>
        <a:ln>
          <a:solidFill>
            <a:schemeClr val="tx1"/>
          </a:solidFill>
        </a:ln>
      </dgm:spPr>
      <dgm:t>
        <a:bodyPr/>
        <a:lstStyle/>
        <a:p>
          <a:endParaRPr lang="sv-SE">
            <a:solidFill>
              <a:schemeClr val="tx1"/>
            </a:solidFill>
          </a:endParaRPr>
        </a:p>
      </dgm:t>
    </dgm:pt>
    <dgm:pt modelId="{A606D163-5352-444B-9D94-FD87110B3372}" type="sibTrans" cxnId="{5ABCA0CC-C8C5-41C7-AD45-03EACF92D30A}">
      <dgm:prSet/>
      <dgm:spPr/>
      <dgm:t>
        <a:bodyPr/>
        <a:lstStyle/>
        <a:p>
          <a:endParaRPr lang="sv-SE">
            <a:solidFill>
              <a:schemeClr val="tx1"/>
            </a:solidFill>
          </a:endParaRPr>
        </a:p>
      </dgm:t>
    </dgm:pt>
    <dgm:pt modelId="{87796FF5-AD85-4F98-A975-8CCFBD216729}">
      <dgm:prSet phldrT="[Text]" custT="1"/>
      <dgm:spPr/>
      <dgm:t>
        <a:bodyPr/>
        <a:lstStyle/>
        <a:p>
          <a:r>
            <a:rPr lang="sv-SE" sz="1100"/>
            <a:t>distanskontakt</a:t>
          </a:r>
        </a:p>
      </dgm:t>
      <dgm:extLst>
        <a:ext uri="{E40237B7-FDA0-4F09-8148-C483321AD2D9}">
          <dgm14:cNvPr xmlns:dgm14="http://schemas.microsoft.com/office/drawing/2010/diagram" id="0" name="">
            <a:hlinkClick xmlns:r="http://schemas.openxmlformats.org/officeDocument/2006/relationships" r:id="rId7"/>
          </dgm14:cNvPr>
        </a:ext>
      </dgm:extLst>
    </dgm:pt>
    <dgm:pt modelId="{AD6AD61A-92E3-4BA3-B3EE-4F882508BF85}" type="parTrans" cxnId="{D47BD43A-7C36-4E11-9B3E-AAFCDC57265A}">
      <dgm:prSet/>
      <dgm:spPr>
        <a:solidFill>
          <a:schemeClr val="accent2"/>
        </a:solidFill>
        <a:ln>
          <a:solidFill>
            <a:schemeClr val="tx1"/>
          </a:solidFill>
        </a:ln>
      </dgm:spPr>
      <dgm:t>
        <a:bodyPr/>
        <a:lstStyle/>
        <a:p>
          <a:endParaRPr lang="sv-SE">
            <a:solidFill>
              <a:schemeClr val="tx1"/>
            </a:solidFill>
          </a:endParaRPr>
        </a:p>
      </dgm:t>
    </dgm:pt>
    <dgm:pt modelId="{1B2A85BF-619D-4CF1-837C-C89732DABAD5}" type="sibTrans" cxnId="{D47BD43A-7C36-4E11-9B3E-AAFCDC57265A}">
      <dgm:prSet/>
      <dgm:spPr/>
      <dgm:t>
        <a:bodyPr/>
        <a:lstStyle/>
        <a:p>
          <a:endParaRPr lang="sv-SE">
            <a:solidFill>
              <a:schemeClr val="tx1"/>
            </a:solidFill>
          </a:endParaRPr>
        </a:p>
      </dgm:t>
    </dgm:pt>
    <dgm:pt modelId="{A5247826-0DCF-4E5B-AF97-959AFEE60F8B}">
      <dgm:prSet phldrT="[Text]" custT="1"/>
      <dgm:spPr/>
      <dgm:t>
        <a:bodyPr/>
        <a:lstStyle/>
        <a:p>
          <a:r>
            <a:rPr lang="sv-SE" sz="1100"/>
            <a:t>öppenvårdsbesök</a:t>
          </a:r>
        </a:p>
      </dgm:t>
      <dgm:extLst>
        <a:ext uri="{E40237B7-FDA0-4F09-8148-C483321AD2D9}">
          <dgm14:cNvPr xmlns:dgm14="http://schemas.microsoft.com/office/drawing/2010/diagram" id="0" name="">
            <a:hlinkClick xmlns:r="http://schemas.openxmlformats.org/officeDocument/2006/relationships" r:id="rId8"/>
          </dgm14:cNvPr>
        </a:ext>
      </dgm:extLst>
    </dgm:pt>
    <dgm:pt modelId="{CD16571D-7591-4D06-9A81-856009ABC29C}" type="parTrans" cxnId="{C04236AB-1C81-4662-85F7-FEE2A6B167D9}">
      <dgm:prSet/>
      <dgm:spPr>
        <a:ln>
          <a:solidFill>
            <a:schemeClr val="tx1"/>
          </a:solidFill>
        </a:ln>
      </dgm:spPr>
      <dgm:t>
        <a:bodyPr/>
        <a:lstStyle/>
        <a:p>
          <a:endParaRPr lang="sv-SE">
            <a:solidFill>
              <a:schemeClr val="tx1"/>
            </a:solidFill>
          </a:endParaRPr>
        </a:p>
      </dgm:t>
    </dgm:pt>
    <dgm:pt modelId="{ACC07097-4EC3-40B0-83F2-60EED46924A8}" type="sibTrans" cxnId="{C04236AB-1C81-4662-85F7-FEE2A6B167D9}">
      <dgm:prSet/>
      <dgm:spPr/>
      <dgm:t>
        <a:bodyPr/>
        <a:lstStyle/>
        <a:p>
          <a:endParaRPr lang="sv-SE">
            <a:solidFill>
              <a:schemeClr val="tx1"/>
            </a:solidFill>
          </a:endParaRPr>
        </a:p>
      </dgm:t>
    </dgm:pt>
    <dgm:pt modelId="{02373335-F128-4BA4-98DC-85E49954F5E1}">
      <dgm:prSet phldrT="[Text]" custT="1"/>
      <dgm:spPr/>
      <dgm:t>
        <a:bodyPr/>
        <a:lstStyle/>
        <a:p>
          <a:r>
            <a:rPr lang="sv-SE" sz="1100"/>
            <a:t>hembesök</a:t>
          </a:r>
          <a:endParaRPr lang="sv-SE" sz="1200"/>
        </a:p>
      </dgm:t>
      <dgm:extLst>
        <a:ext uri="{E40237B7-FDA0-4F09-8148-C483321AD2D9}">
          <dgm14:cNvPr xmlns:dgm14="http://schemas.microsoft.com/office/drawing/2010/diagram" id="0" name="">
            <a:hlinkClick xmlns:r="http://schemas.openxmlformats.org/officeDocument/2006/relationships" r:id="rId9"/>
          </dgm14:cNvPr>
        </a:ext>
      </dgm:extLst>
    </dgm:pt>
    <dgm:pt modelId="{AA80B430-099E-4103-B8A5-68F84D50968F}" type="parTrans" cxnId="{062BB44C-F4E0-434F-B77A-F610A53B51D2}">
      <dgm:prSet/>
      <dgm:spPr>
        <a:ln>
          <a:solidFill>
            <a:schemeClr val="tx1"/>
          </a:solidFill>
        </a:ln>
      </dgm:spPr>
      <dgm:t>
        <a:bodyPr/>
        <a:lstStyle/>
        <a:p>
          <a:endParaRPr lang="sv-SE">
            <a:solidFill>
              <a:schemeClr val="tx1"/>
            </a:solidFill>
          </a:endParaRPr>
        </a:p>
      </dgm:t>
    </dgm:pt>
    <dgm:pt modelId="{4F087EBC-F07C-41E0-9379-CBFD0FC9FD7B}" type="sibTrans" cxnId="{062BB44C-F4E0-434F-B77A-F610A53B51D2}">
      <dgm:prSet/>
      <dgm:spPr/>
      <dgm:t>
        <a:bodyPr/>
        <a:lstStyle/>
        <a:p>
          <a:endParaRPr lang="sv-SE">
            <a:solidFill>
              <a:schemeClr val="tx1"/>
            </a:solidFill>
          </a:endParaRPr>
        </a:p>
      </dgm:t>
    </dgm:pt>
    <dgm:pt modelId="{54492A0A-A5D8-43F5-953B-1F2BDBF738B8}">
      <dgm:prSet phldrT="[Text]" custT="1"/>
      <dgm:spPr/>
      <dgm:t>
        <a:bodyPr/>
        <a:lstStyle/>
        <a:p>
          <a:r>
            <a:rPr lang="sv-SE" sz="1100"/>
            <a:t>mottagningsbesök</a:t>
          </a:r>
        </a:p>
      </dgm:t>
      <dgm:extLst>
        <a:ext uri="{E40237B7-FDA0-4F09-8148-C483321AD2D9}">
          <dgm14:cNvPr xmlns:dgm14="http://schemas.microsoft.com/office/drawing/2010/diagram" id="0" name="">
            <a:hlinkClick xmlns:r="http://schemas.openxmlformats.org/officeDocument/2006/relationships" r:id="rId10"/>
          </dgm14:cNvPr>
        </a:ext>
      </dgm:extLst>
    </dgm:pt>
    <dgm:pt modelId="{D50A2C0B-95EB-45D7-9123-CF20422D06CC}" type="parTrans" cxnId="{5677BFFA-322D-4E98-930D-7037735466F0}">
      <dgm:prSet/>
      <dgm:spPr>
        <a:ln>
          <a:solidFill>
            <a:schemeClr val="tx1"/>
          </a:solidFill>
        </a:ln>
      </dgm:spPr>
      <dgm:t>
        <a:bodyPr/>
        <a:lstStyle/>
        <a:p>
          <a:endParaRPr lang="sv-SE">
            <a:solidFill>
              <a:schemeClr val="tx1"/>
            </a:solidFill>
          </a:endParaRPr>
        </a:p>
      </dgm:t>
    </dgm:pt>
    <dgm:pt modelId="{9E75F3C4-087E-4990-89A6-E8B71D7A2735}" type="sibTrans" cxnId="{5677BFFA-322D-4E98-930D-7037735466F0}">
      <dgm:prSet/>
      <dgm:spPr/>
      <dgm:t>
        <a:bodyPr/>
        <a:lstStyle/>
        <a:p>
          <a:endParaRPr lang="sv-SE">
            <a:solidFill>
              <a:schemeClr val="tx1"/>
            </a:solidFill>
          </a:endParaRPr>
        </a:p>
      </dgm:t>
    </dgm:pt>
    <dgm:pt modelId="{FA3F0446-77D2-40C5-B3CB-C1774E02E181}" type="pres">
      <dgm:prSet presAssocID="{FE881313-F46B-44DB-87A9-CD651373022F}" presName="hierChild1" presStyleCnt="0">
        <dgm:presLayoutVars>
          <dgm:orgChart val="1"/>
          <dgm:chPref val="1"/>
          <dgm:dir/>
          <dgm:animOne val="branch"/>
          <dgm:animLvl val="lvl"/>
          <dgm:resizeHandles/>
        </dgm:presLayoutVars>
      </dgm:prSet>
      <dgm:spPr/>
    </dgm:pt>
    <dgm:pt modelId="{976F5ADD-EF3F-4459-B748-93B2C0D8A8A4}" type="pres">
      <dgm:prSet presAssocID="{7B73714B-DD36-4963-B150-46FBC6588062}" presName="hierRoot1" presStyleCnt="0">
        <dgm:presLayoutVars>
          <dgm:hierBranch val="init"/>
        </dgm:presLayoutVars>
      </dgm:prSet>
      <dgm:spPr/>
    </dgm:pt>
    <dgm:pt modelId="{757681C0-BDFF-4F84-9B0A-0F4BBA45C71D}" type="pres">
      <dgm:prSet presAssocID="{7B73714B-DD36-4963-B150-46FBC6588062}" presName="rootComposite1" presStyleCnt="0"/>
      <dgm:spPr/>
    </dgm:pt>
    <dgm:pt modelId="{48D39CC1-C563-441E-85FE-DEBDF7321F91}" type="pres">
      <dgm:prSet presAssocID="{7B73714B-DD36-4963-B150-46FBC6588062}" presName="rootText1" presStyleLbl="node0" presStyleIdx="0" presStyleCnt="1" custScaleX="297939" custLinFactX="-200000" custLinFactNeighborX="-265528" custLinFactNeighborY="5397">
        <dgm:presLayoutVars>
          <dgm:chPref val="3"/>
        </dgm:presLayoutVars>
      </dgm:prSet>
      <dgm:spPr/>
    </dgm:pt>
    <dgm:pt modelId="{76E03C6C-C00B-4984-9DCF-DB5261A9EAAC}" type="pres">
      <dgm:prSet presAssocID="{7B73714B-DD36-4963-B150-46FBC6588062}" presName="rootConnector1" presStyleLbl="node1" presStyleIdx="0" presStyleCnt="0"/>
      <dgm:spPr/>
    </dgm:pt>
    <dgm:pt modelId="{ECD36056-8668-4371-A2F0-88CF2904CE47}" type="pres">
      <dgm:prSet presAssocID="{7B73714B-DD36-4963-B150-46FBC6588062}" presName="hierChild2" presStyleCnt="0"/>
      <dgm:spPr/>
    </dgm:pt>
    <dgm:pt modelId="{19A184F4-CBBF-4F9A-8EC3-118B5241FFE0}" type="pres">
      <dgm:prSet presAssocID="{7A0DE789-4D53-418A-B844-5D349CB0E45F}" presName="Name37" presStyleLbl="parChTrans1D2" presStyleIdx="0" presStyleCnt="2"/>
      <dgm:spPr/>
    </dgm:pt>
    <dgm:pt modelId="{148F28B6-194F-4226-81EC-3478616B2BE5}" type="pres">
      <dgm:prSet presAssocID="{B4B37F5C-F3B1-4A27-A594-D721BB7AEBD9}" presName="hierRoot2" presStyleCnt="0">
        <dgm:presLayoutVars>
          <dgm:hierBranch val="hang"/>
        </dgm:presLayoutVars>
      </dgm:prSet>
      <dgm:spPr/>
    </dgm:pt>
    <dgm:pt modelId="{C9AFD68B-5778-46FC-B2C4-01839964CF8A}" type="pres">
      <dgm:prSet presAssocID="{B4B37F5C-F3B1-4A27-A594-D721BB7AEBD9}" presName="rootComposite" presStyleCnt="0"/>
      <dgm:spPr/>
    </dgm:pt>
    <dgm:pt modelId="{F7537CC6-5A4B-4CC3-A940-E7ED739294FD}" type="pres">
      <dgm:prSet presAssocID="{B4B37F5C-F3B1-4A27-A594-D721BB7AEBD9}" presName="rootText" presStyleLbl="node2" presStyleIdx="0" presStyleCnt="1" custScaleX="168934" custLinFactY="-79624" custLinFactNeighborX="-74138" custLinFactNeighborY="-100000">
        <dgm:presLayoutVars>
          <dgm:chPref val="3"/>
        </dgm:presLayoutVars>
      </dgm:prSet>
      <dgm:spPr/>
    </dgm:pt>
    <dgm:pt modelId="{719FD8BE-DCB3-4E91-A229-9CEAE73F4A97}" type="pres">
      <dgm:prSet presAssocID="{B4B37F5C-F3B1-4A27-A594-D721BB7AEBD9}" presName="rootConnector" presStyleLbl="node2" presStyleIdx="0" presStyleCnt="1"/>
      <dgm:spPr/>
    </dgm:pt>
    <dgm:pt modelId="{785753C0-DC04-4403-9D69-B9E80CD9D045}" type="pres">
      <dgm:prSet presAssocID="{B4B37F5C-F3B1-4A27-A594-D721BB7AEBD9}" presName="hierChild4" presStyleCnt="0"/>
      <dgm:spPr/>
    </dgm:pt>
    <dgm:pt modelId="{00CBFC23-098C-4789-9841-6F69A8804459}" type="pres">
      <dgm:prSet presAssocID="{55274FD6-98E9-4D50-B57E-F06CC6B33767}" presName="Name48" presStyleLbl="parChTrans1D3" presStyleIdx="0" presStyleCnt="3"/>
      <dgm:spPr/>
    </dgm:pt>
    <dgm:pt modelId="{4B8ED6AA-C640-4E05-8F0F-74AA8F48B751}" type="pres">
      <dgm:prSet presAssocID="{50E6BCFD-8F40-47AE-84BA-221BBEA30E8B}" presName="hierRoot2" presStyleCnt="0">
        <dgm:presLayoutVars>
          <dgm:hierBranch val="init"/>
        </dgm:presLayoutVars>
      </dgm:prSet>
      <dgm:spPr/>
    </dgm:pt>
    <dgm:pt modelId="{54121C36-2FDF-4C8F-AFC7-4625C6CC440F}" type="pres">
      <dgm:prSet presAssocID="{50E6BCFD-8F40-47AE-84BA-221BBEA30E8B}" presName="rootComposite" presStyleCnt="0"/>
      <dgm:spPr/>
    </dgm:pt>
    <dgm:pt modelId="{92E82581-E301-40FA-9681-9ED028B4A0FF}" type="pres">
      <dgm:prSet presAssocID="{50E6BCFD-8F40-47AE-84BA-221BBEA30E8B}" presName="rootText" presStyleLbl="node3" presStyleIdx="0" presStyleCnt="3" custScaleX="213295" custLinFactX="206206" custLinFactY="-100000" custLinFactNeighborX="300000" custLinFactNeighborY="-133539">
        <dgm:presLayoutVars>
          <dgm:chPref val="3"/>
        </dgm:presLayoutVars>
      </dgm:prSet>
      <dgm:spPr/>
    </dgm:pt>
    <dgm:pt modelId="{E2120AC4-5AF2-46C0-AF43-6395541B62F9}" type="pres">
      <dgm:prSet presAssocID="{50E6BCFD-8F40-47AE-84BA-221BBEA30E8B}" presName="rootConnector" presStyleLbl="node3" presStyleIdx="0" presStyleCnt="3"/>
      <dgm:spPr/>
    </dgm:pt>
    <dgm:pt modelId="{305B4B93-40E7-486B-BDEA-3BE562DC2DBE}" type="pres">
      <dgm:prSet presAssocID="{50E6BCFD-8F40-47AE-84BA-221BBEA30E8B}" presName="hierChild4" presStyleCnt="0"/>
      <dgm:spPr/>
    </dgm:pt>
    <dgm:pt modelId="{CC8D9FB1-5432-422B-9C12-9B734B01EA65}" type="pres">
      <dgm:prSet presAssocID="{50E6BCFD-8F40-47AE-84BA-221BBEA30E8B}" presName="hierChild5" presStyleCnt="0"/>
      <dgm:spPr/>
    </dgm:pt>
    <dgm:pt modelId="{3F4FCDFA-3AAE-4FE1-AB22-E763A6D60B2A}" type="pres">
      <dgm:prSet presAssocID="{6545A03F-DED6-4991-80D3-4F515C3EE30E}" presName="Name48" presStyleLbl="parChTrans1D3" presStyleIdx="1" presStyleCnt="3"/>
      <dgm:spPr/>
    </dgm:pt>
    <dgm:pt modelId="{BD3F1A29-0301-4964-AFE8-11FE647F7160}" type="pres">
      <dgm:prSet presAssocID="{CECA3CCA-DCE3-4C58-B38D-9618B5253323}" presName="hierRoot2" presStyleCnt="0">
        <dgm:presLayoutVars>
          <dgm:hierBranch val="init"/>
        </dgm:presLayoutVars>
      </dgm:prSet>
      <dgm:spPr/>
    </dgm:pt>
    <dgm:pt modelId="{08F2D4EA-4CDD-4AFC-AE55-728C3CA16F39}" type="pres">
      <dgm:prSet presAssocID="{CECA3CCA-DCE3-4C58-B38D-9618B5253323}" presName="rootComposite" presStyleCnt="0"/>
      <dgm:spPr/>
    </dgm:pt>
    <dgm:pt modelId="{B32EED4A-26AC-4413-BC09-5978C2C892BE}" type="pres">
      <dgm:prSet presAssocID="{CECA3CCA-DCE3-4C58-B38D-9618B5253323}" presName="rootText" presStyleLbl="node3" presStyleIdx="1" presStyleCnt="3" custScaleX="215358" custLinFactNeighborX="-50245" custLinFactNeighborY="-69341">
        <dgm:presLayoutVars>
          <dgm:chPref val="3"/>
        </dgm:presLayoutVars>
      </dgm:prSet>
      <dgm:spPr/>
    </dgm:pt>
    <dgm:pt modelId="{0FB9AC01-A00F-4366-A14B-7B238F14721E}" type="pres">
      <dgm:prSet presAssocID="{CECA3CCA-DCE3-4C58-B38D-9618B5253323}" presName="rootConnector" presStyleLbl="node3" presStyleIdx="1" presStyleCnt="3"/>
      <dgm:spPr/>
    </dgm:pt>
    <dgm:pt modelId="{1515A86F-24A3-44B5-BA64-9E906882B55A}" type="pres">
      <dgm:prSet presAssocID="{CECA3CCA-DCE3-4C58-B38D-9618B5253323}" presName="hierChild4" presStyleCnt="0"/>
      <dgm:spPr/>
    </dgm:pt>
    <dgm:pt modelId="{1257AB2C-26D5-448C-A394-10C2DFEAD612}" type="pres">
      <dgm:prSet presAssocID="{CECA3CCA-DCE3-4C58-B38D-9618B5253323}" presName="hierChild5" presStyleCnt="0"/>
      <dgm:spPr/>
    </dgm:pt>
    <dgm:pt modelId="{26BC50CB-00C1-4A83-A21F-DF081E7E02F8}" type="pres">
      <dgm:prSet presAssocID="{85B50059-D92B-4ACD-A6C1-EBD0C962FC29}" presName="Name48" presStyleLbl="parChTrans1D3" presStyleIdx="2" presStyleCnt="3"/>
      <dgm:spPr/>
    </dgm:pt>
    <dgm:pt modelId="{9C87E553-B0EE-4CB5-9166-0868655ECC11}" type="pres">
      <dgm:prSet presAssocID="{C1BD98D3-C007-4164-B525-9B0DB39654FD}" presName="hierRoot2" presStyleCnt="0">
        <dgm:presLayoutVars>
          <dgm:hierBranch val="init"/>
        </dgm:presLayoutVars>
      </dgm:prSet>
      <dgm:spPr/>
    </dgm:pt>
    <dgm:pt modelId="{AB516873-921A-4D7C-ABC5-E1472FB85ED6}" type="pres">
      <dgm:prSet presAssocID="{C1BD98D3-C007-4164-B525-9B0DB39654FD}" presName="rootComposite" presStyleCnt="0"/>
      <dgm:spPr/>
    </dgm:pt>
    <dgm:pt modelId="{4117C505-2FA9-4283-A0DE-7224E60EF3D0}" type="pres">
      <dgm:prSet presAssocID="{C1BD98D3-C007-4164-B525-9B0DB39654FD}" presName="rootText" presStyleLbl="node3" presStyleIdx="2" presStyleCnt="3" custScaleX="185342" custLinFactX="-48398" custLinFactY="-100000" custLinFactNeighborX="-100000" custLinFactNeighborY="-137680">
        <dgm:presLayoutVars>
          <dgm:chPref val="3"/>
        </dgm:presLayoutVars>
      </dgm:prSet>
      <dgm:spPr/>
    </dgm:pt>
    <dgm:pt modelId="{BC6C270C-07E0-4C05-82BA-519759C6EC61}" type="pres">
      <dgm:prSet presAssocID="{C1BD98D3-C007-4164-B525-9B0DB39654FD}" presName="rootConnector" presStyleLbl="node3" presStyleIdx="2" presStyleCnt="3"/>
      <dgm:spPr/>
    </dgm:pt>
    <dgm:pt modelId="{B340F67D-E426-4F7A-A57D-B74405B2F486}" type="pres">
      <dgm:prSet presAssocID="{C1BD98D3-C007-4164-B525-9B0DB39654FD}" presName="hierChild4" presStyleCnt="0"/>
      <dgm:spPr/>
    </dgm:pt>
    <dgm:pt modelId="{EE89B750-F468-4FCF-8A71-E3B8BE7AF136}" type="pres">
      <dgm:prSet presAssocID="{AD6AD61A-92E3-4BA3-B3EE-4F882508BF85}" presName="Name37" presStyleLbl="parChTrans1D4" presStyleIdx="0" presStyleCnt="4"/>
      <dgm:spPr/>
    </dgm:pt>
    <dgm:pt modelId="{DB10AE0B-E2B3-4E89-967A-E678CCC927E3}" type="pres">
      <dgm:prSet presAssocID="{87796FF5-AD85-4F98-A975-8CCFBD216729}" presName="hierRoot2" presStyleCnt="0">
        <dgm:presLayoutVars>
          <dgm:hierBranch val="init"/>
        </dgm:presLayoutVars>
      </dgm:prSet>
      <dgm:spPr/>
    </dgm:pt>
    <dgm:pt modelId="{218CA24A-5700-4B20-BDB7-DD2B276EC3AE}" type="pres">
      <dgm:prSet presAssocID="{87796FF5-AD85-4F98-A975-8CCFBD216729}" presName="rootComposite" presStyleCnt="0"/>
      <dgm:spPr/>
    </dgm:pt>
    <dgm:pt modelId="{220AFCA6-3E5D-477D-8104-702B7002B360}" type="pres">
      <dgm:prSet presAssocID="{87796FF5-AD85-4F98-A975-8CCFBD216729}" presName="rootText" presStyleLbl="node4" presStyleIdx="0" presStyleCnt="4" custScaleX="180482" custLinFactX="-1006" custLinFactY="-100000" custLinFactNeighborX="-100000" custLinFactNeighborY="-101252">
        <dgm:presLayoutVars>
          <dgm:chPref val="3"/>
        </dgm:presLayoutVars>
      </dgm:prSet>
      <dgm:spPr/>
    </dgm:pt>
    <dgm:pt modelId="{3CEF5C7D-99A3-4A18-85D6-F05658369334}" type="pres">
      <dgm:prSet presAssocID="{87796FF5-AD85-4F98-A975-8CCFBD216729}" presName="rootConnector" presStyleLbl="node4" presStyleIdx="0" presStyleCnt="4"/>
      <dgm:spPr/>
    </dgm:pt>
    <dgm:pt modelId="{CB71B2A2-B986-459C-A5C2-F5FAF6E38B32}" type="pres">
      <dgm:prSet presAssocID="{87796FF5-AD85-4F98-A975-8CCFBD216729}" presName="hierChild4" presStyleCnt="0"/>
      <dgm:spPr/>
    </dgm:pt>
    <dgm:pt modelId="{5EA27B2C-D2A2-4CF2-930B-88B3A5BBB415}" type="pres">
      <dgm:prSet presAssocID="{87796FF5-AD85-4F98-A975-8CCFBD216729}" presName="hierChild5" presStyleCnt="0"/>
      <dgm:spPr/>
    </dgm:pt>
    <dgm:pt modelId="{7498B1BC-CF3D-4181-BD3D-A132531B38FC}" type="pres">
      <dgm:prSet presAssocID="{CD16571D-7591-4D06-9A81-856009ABC29C}" presName="Name37" presStyleLbl="parChTrans1D4" presStyleIdx="1" presStyleCnt="4"/>
      <dgm:spPr/>
    </dgm:pt>
    <dgm:pt modelId="{E33EA0DD-4FCD-4F50-8272-E347AAF3035B}" type="pres">
      <dgm:prSet presAssocID="{A5247826-0DCF-4E5B-AF97-959AFEE60F8B}" presName="hierRoot2" presStyleCnt="0">
        <dgm:presLayoutVars>
          <dgm:hierBranch val="init"/>
        </dgm:presLayoutVars>
      </dgm:prSet>
      <dgm:spPr/>
    </dgm:pt>
    <dgm:pt modelId="{A8A8A2A8-FCE0-4325-8B54-298BC85C6A9C}" type="pres">
      <dgm:prSet presAssocID="{A5247826-0DCF-4E5B-AF97-959AFEE60F8B}" presName="rootComposite" presStyleCnt="0"/>
      <dgm:spPr/>
    </dgm:pt>
    <dgm:pt modelId="{9F713640-AB5C-4606-BCC9-6DE9AA950AE7}" type="pres">
      <dgm:prSet presAssocID="{A5247826-0DCF-4E5B-AF97-959AFEE60F8B}" presName="rootText" presStyleLbl="node4" presStyleIdx="1" presStyleCnt="4" custScaleX="200482" custLinFactY="-100000" custLinFactNeighborX="-50737" custLinFactNeighborY="-110026">
        <dgm:presLayoutVars>
          <dgm:chPref val="3"/>
        </dgm:presLayoutVars>
      </dgm:prSet>
      <dgm:spPr/>
    </dgm:pt>
    <dgm:pt modelId="{C5B76501-5879-4FDB-B348-4B81F8437E73}" type="pres">
      <dgm:prSet presAssocID="{A5247826-0DCF-4E5B-AF97-959AFEE60F8B}" presName="rootConnector" presStyleLbl="node4" presStyleIdx="1" presStyleCnt="4"/>
      <dgm:spPr/>
    </dgm:pt>
    <dgm:pt modelId="{BBF626B7-370F-4FF3-BFD7-981D2E066DDC}" type="pres">
      <dgm:prSet presAssocID="{A5247826-0DCF-4E5B-AF97-959AFEE60F8B}" presName="hierChild4" presStyleCnt="0"/>
      <dgm:spPr/>
    </dgm:pt>
    <dgm:pt modelId="{D515F4B8-69BE-4FEC-B3E0-FB9F9239AF32}" type="pres">
      <dgm:prSet presAssocID="{AA80B430-099E-4103-B8A5-68F84D50968F}" presName="Name37" presStyleLbl="parChTrans1D4" presStyleIdx="2" presStyleCnt="4"/>
      <dgm:spPr/>
    </dgm:pt>
    <dgm:pt modelId="{C7054AE5-FE2B-40C5-85B5-747BCB86677B}" type="pres">
      <dgm:prSet presAssocID="{02373335-F128-4BA4-98DC-85E49954F5E1}" presName="hierRoot2" presStyleCnt="0">
        <dgm:presLayoutVars>
          <dgm:hierBranch val="init"/>
        </dgm:presLayoutVars>
      </dgm:prSet>
      <dgm:spPr/>
    </dgm:pt>
    <dgm:pt modelId="{9701592B-9CE4-4A0C-A538-48862B5A9F6B}" type="pres">
      <dgm:prSet presAssocID="{02373335-F128-4BA4-98DC-85E49954F5E1}" presName="rootComposite" presStyleCnt="0"/>
      <dgm:spPr/>
    </dgm:pt>
    <dgm:pt modelId="{96ED2DAE-B40F-47E5-8671-7DD1F973BEE4}" type="pres">
      <dgm:prSet presAssocID="{02373335-F128-4BA4-98DC-85E49954F5E1}" presName="rootText" presStyleLbl="node4" presStyleIdx="2" presStyleCnt="4" custLinFactNeighborX="-16556" custLinFactNeighborY="-93982">
        <dgm:presLayoutVars>
          <dgm:chPref val="3"/>
        </dgm:presLayoutVars>
      </dgm:prSet>
      <dgm:spPr/>
    </dgm:pt>
    <dgm:pt modelId="{5FDA8ADC-C5D9-4161-BDDA-C422A0FEF83C}" type="pres">
      <dgm:prSet presAssocID="{02373335-F128-4BA4-98DC-85E49954F5E1}" presName="rootConnector" presStyleLbl="node4" presStyleIdx="2" presStyleCnt="4"/>
      <dgm:spPr/>
    </dgm:pt>
    <dgm:pt modelId="{CB2A1E39-176B-47FB-A2C0-4BB7D4C227DB}" type="pres">
      <dgm:prSet presAssocID="{02373335-F128-4BA4-98DC-85E49954F5E1}" presName="hierChild4" presStyleCnt="0"/>
      <dgm:spPr/>
    </dgm:pt>
    <dgm:pt modelId="{FD0C7EB2-A68E-4803-8D44-F595206EC87F}" type="pres">
      <dgm:prSet presAssocID="{02373335-F128-4BA4-98DC-85E49954F5E1}" presName="hierChild5" presStyleCnt="0"/>
      <dgm:spPr/>
    </dgm:pt>
    <dgm:pt modelId="{94390C61-9B67-4C6A-B8B0-C3DFE21F7FA8}" type="pres">
      <dgm:prSet presAssocID="{D50A2C0B-95EB-45D7-9123-CF20422D06CC}" presName="Name37" presStyleLbl="parChTrans1D4" presStyleIdx="3" presStyleCnt="4"/>
      <dgm:spPr/>
    </dgm:pt>
    <dgm:pt modelId="{40C8D02E-B0DB-48FD-B71C-EE0530DCBD54}" type="pres">
      <dgm:prSet presAssocID="{54492A0A-A5D8-43F5-953B-1F2BDBF738B8}" presName="hierRoot2" presStyleCnt="0">
        <dgm:presLayoutVars>
          <dgm:hierBranch val="init"/>
        </dgm:presLayoutVars>
      </dgm:prSet>
      <dgm:spPr/>
    </dgm:pt>
    <dgm:pt modelId="{2938CE26-D6A9-4DCC-B512-C3F06210D0E6}" type="pres">
      <dgm:prSet presAssocID="{54492A0A-A5D8-43F5-953B-1F2BDBF738B8}" presName="rootComposite" presStyleCnt="0"/>
      <dgm:spPr/>
    </dgm:pt>
    <dgm:pt modelId="{B4209881-B478-496A-9340-FC776426239E}" type="pres">
      <dgm:prSet presAssocID="{54492A0A-A5D8-43F5-953B-1F2BDBF738B8}" presName="rootText" presStyleLbl="node4" presStyleIdx="3" presStyleCnt="4" custScaleX="199256" custLinFactY="-162411" custLinFactNeighborX="-15726" custLinFactNeighborY="-200000">
        <dgm:presLayoutVars>
          <dgm:chPref val="3"/>
        </dgm:presLayoutVars>
      </dgm:prSet>
      <dgm:spPr/>
    </dgm:pt>
    <dgm:pt modelId="{572DF7EF-2BF2-4133-8A4E-FE2477ADA905}" type="pres">
      <dgm:prSet presAssocID="{54492A0A-A5D8-43F5-953B-1F2BDBF738B8}" presName="rootConnector" presStyleLbl="node4" presStyleIdx="3" presStyleCnt="4"/>
      <dgm:spPr/>
    </dgm:pt>
    <dgm:pt modelId="{301CBC3C-3707-4E1E-9F77-698ECEC8D703}" type="pres">
      <dgm:prSet presAssocID="{54492A0A-A5D8-43F5-953B-1F2BDBF738B8}" presName="hierChild4" presStyleCnt="0"/>
      <dgm:spPr/>
    </dgm:pt>
    <dgm:pt modelId="{2117F7C8-ED8C-4C2C-8D71-DDA96B80B2D6}" type="pres">
      <dgm:prSet presAssocID="{54492A0A-A5D8-43F5-953B-1F2BDBF738B8}" presName="hierChild5" presStyleCnt="0"/>
      <dgm:spPr/>
    </dgm:pt>
    <dgm:pt modelId="{35E1F9EA-2CB1-4FF8-B8A7-1393863D94C5}" type="pres">
      <dgm:prSet presAssocID="{A5247826-0DCF-4E5B-AF97-959AFEE60F8B}" presName="hierChild5" presStyleCnt="0"/>
      <dgm:spPr/>
    </dgm:pt>
    <dgm:pt modelId="{4F261CCF-AA1A-4209-ADE5-CE233E53B613}" type="pres">
      <dgm:prSet presAssocID="{C1BD98D3-C007-4164-B525-9B0DB39654FD}" presName="hierChild5" presStyleCnt="0"/>
      <dgm:spPr/>
    </dgm:pt>
    <dgm:pt modelId="{42D322FB-CB5C-4104-A247-4B29DF7F5CA8}" type="pres">
      <dgm:prSet presAssocID="{B4B37F5C-F3B1-4A27-A594-D721BB7AEBD9}" presName="hierChild5" presStyleCnt="0"/>
      <dgm:spPr/>
    </dgm:pt>
    <dgm:pt modelId="{5A13E6FD-940C-4EF4-B722-441CA38C49BE}" type="pres">
      <dgm:prSet presAssocID="{7B73714B-DD36-4963-B150-46FBC6588062}" presName="hierChild3" presStyleCnt="0"/>
      <dgm:spPr/>
    </dgm:pt>
    <dgm:pt modelId="{562A06B2-6ACA-4344-8597-082D69CAD5C3}" type="pres">
      <dgm:prSet presAssocID="{4F730568-1BB7-43E4-8499-4C7255A591CD}" presName="Name111" presStyleLbl="parChTrans1D2" presStyleIdx="1" presStyleCnt="2"/>
      <dgm:spPr/>
    </dgm:pt>
    <dgm:pt modelId="{D9BADE80-8429-4366-8609-61364771F5FC}" type="pres">
      <dgm:prSet presAssocID="{C62C2EB9-EB15-4A44-8173-7F09BA6B07CE}" presName="hierRoot3" presStyleCnt="0">
        <dgm:presLayoutVars>
          <dgm:hierBranch val="init"/>
        </dgm:presLayoutVars>
      </dgm:prSet>
      <dgm:spPr/>
    </dgm:pt>
    <dgm:pt modelId="{9A0D61F9-8974-4541-AA67-C4D5000F3BCD}" type="pres">
      <dgm:prSet presAssocID="{C62C2EB9-EB15-4A44-8173-7F09BA6B07CE}" presName="rootComposite3" presStyleCnt="0"/>
      <dgm:spPr/>
    </dgm:pt>
    <dgm:pt modelId="{F25CD5FB-3A1D-4AB7-B02C-F244DA931A14}" type="pres">
      <dgm:prSet presAssocID="{C62C2EB9-EB15-4A44-8173-7F09BA6B07CE}" presName="rootText3" presStyleLbl="asst1" presStyleIdx="0" presStyleCnt="1" custScaleX="135421" custLinFactX="-200000" custLinFactNeighborX="-215182" custLinFactNeighborY="31929">
        <dgm:presLayoutVars>
          <dgm:chPref val="3"/>
        </dgm:presLayoutVars>
      </dgm:prSet>
      <dgm:spPr/>
    </dgm:pt>
    <dgm:pt modelId="{D1CF9A56-334D-4157-A817-4C248D19614B}" type="pres">
      <dgm:prSet presAssocID="{C62C2EB9-EB15-4A44-8173-7F09BA6B07CE}" presName="rootConnector3" presStyleLbl="asst1" presStyleIdx="0" presStyleCnt="1"/>
      <dgm:spPr/>
    </dgm:pt>
    <dgm:pt modelId="{26A03644-C7EB-4256-8E40-2F2E1FDEA9D6}" type="pres">
      <dgm:prSet presAssocID="{C62C2EB9-EB15-4A44-8173-7F09BA6B07CE}" presName="hierChild6" presStyleCnt="0"/>
      <dgm:spPr/>
    </dgm:pt>
    <dgm:pt modelId="{9A2CFBBC-7F87-4932-A79C-333394DD3F6A}" type="pres">
      <dgm:prSet presAssocID="{C62C2EB9-EB15-4A44-8173-7F09BA6B07CE}" presName="hierChild7" presStyleCnt="0"/>
      <dgm:spPr/>
    </dgm:pt>
  </dgm:ptLst>
  <dgm:cxnLst>
    <dgm:cxn modelId="{9551AE02-887E-46E8-B2B4-2FE88BAC2898}" type="presOf" srcId="{87796FF5-AD85-4F98-A975-8CCFBD216729}" destId="{3CEF5C7D-99A3-4A18-85D6-F05658369334}" srcOrd="1" destOrd="0" presId="urn:microsoft.com/office/officeart/2005/8/layout/orgChart1"/>
    <dgm:cxn modelId="{C2843F03-F335-4427-ACA9-B5D180DD2C9D}" type="presOf" srcId="{02373335-F128-4BA4-98DC-85E49954F5E1}" destId="{5FDA8ADC-C5D9-4161-BDDA-C422A0FEF83C}" srcOrd="1" destOrd="0" presId="urn:microsoft.com/office/officeart/2005/8/layout/orgChart1"/>
    <dgm:cxn modelId="{9F5D4306-970E-4EC0-9F80-0673E102E4FF}" type="presOf" srcId="{C1BD98D3-C007-4164-B525-9B0DB39654FD}" destId="{4117C505-2FA9-4283-A0DE-7224E60EF3D0}" srcOrd="0" destOrd="0" presId="urn:microsoft.com/office/officeart/2005/8/layout/orgChart1"/>
    <dgm:cxn modelId="{CA5C7206-FCA5-490F-A082-D1D82F94E83D}" type="presOf" srcId="{CECA3CCA-DCE3-4C58-B38D-9618B5253323}" destId="{B32EED4A-26AC-4413-BC09-5978C2C892BE}" srcOrd="0" destOrd="0" presId="urn:microsoft.com/office/officeart/2005/8/layout/orgChart1"/>
    <dgm:cxn modelId="{2385E806-81C7-445A-A4BE-AB7859EC99A7}" type="presOf" srcId="{AA80B430-099E-4103-B8A5-68F84D50968F}" destId="{D515F4B8-69BE-4FEC-B3E0-FB9F9239AF32}" srcOrd="0" destOrd="0" presId="urn:microsoft.com/office/officeart/2005/8/layout/orgChart1"/>
    <dgm:cxn modelId="{E32D0107-75B7-4435-AF7B-475B9459A1EB}" srcId="{7B73714B-DD36-4963-B150-46FBC6588062}" destId="{C62C2EB9-EB15-4A44-8173-7F09BA6B07CE}" srcOrd="0" destOrd="0" parTransId="{4F730568-1BB7-43E4-8499-4C7255A591CD}" sibTransId="{2C7B2144-982E-43DC-8F89-EA3F12F6557F}"/>
    <dgm:cxn modelId="{E1470B09-43CC-454E-88DC-866BF51FF6D7}" srcId="{FE881313-F46B-44DB-87A9-CD651373022F}" destId="{7B73714B-DD36-4963-B150-46FBC6588062}" srcOrd="0" destOrd="0" parTransId="{994BCF7D-9C8C-4522-A35E-E4425294B6EE}" sibTransId="{25A59339-A2B0-418F-A682-96BCD76537D0}"/>
    <dgm:cxn modelId="{97182D0A-390D-49C7-9AA2-13B13B74CE69}" type="presOf" srcId="{AD6AD61A-92E3-4BA3-B3EE-4F882508BF85}" destId="{EE89B750-F468-4FCF-8A71-E3B8BE7AF136}" srcOrd="0" destOrd="0" presId="urn:microsoft.com/office/officeart/2005/8/layout/orgChart1"/>
    <dgm:cxn modelId="{25F1B30C-9D90-486A-A5DB-8022025C03BA}" type="presOf" srcId="{7B73714B-DD36-4963-B150-46FBC6588062}" destId="{48D39CC1-C563-441E-85FE-DEBDF7321F91}" srcOrd="0" destOrd="0" presId="urn:microsoft.com/office/officeart/2005/8/layout/orgChart1"/>
    <dgm:cxn modelId="{1B7E9210-2260-43C8-975D-1D1C67F7D645}" type="presOf" srcId="{87796FF5-AD85-4F98-A975-8CCFBD216729}" destId="{220AFCA6-3E5D-477D-8104-702B7002B360}" srcOrd="0" destOrd="0" presId="urn:microsoft.com/office/officeart/2005/8/layout/orgChart1"/>
    <dgm:cxn modelId="{57799E1D-2D99-4A27-8D1E-8EB852D59304}" srcId="{B4B37F5C-F3B1-4A27-A594-D721BB7AEBD9}" destId="{CECA3CCA-DCE3-4C58-B38D-9618B5253323}" srcOrd="1" destOrd="0" parTransId="{6545A03F-DED6-4991-80D3-4F515C3EE30E}" sibTransId="{A73DA9A6-2E2F-4081-8156-6806E431DE95}"/>
    <dgm:cxn modelId="{D5598C1E-77BB-45AB-B51F-1DDCED4AA7B2}" type="presOf" srcId="{C62C2EB9-EB15-4A44-8173-7F09BA6B07CE}" destId="{D1CF9A56-334D-4157-A817-4C248D19614B}" srcOrd="1" destOrd="0" presId="urn:microsoft.com/office/officeart/2005/8/layout/orgChart1"/>
    <dgm:cxn modelId="{0063E71E-1090-4879-8A31-6CE6317B32BB}" type="presOf" srcId="{54492A0A-A5D8-43F5-953B-1F2BDBF738B8}" destId="{B4209881-B478-496A-9340-FC776426239E}" srcOrd="0" destOrd="0" presId="urn:microsoft.com/office/officeart/2005/8/layout/orgChart1"/>
    <dgm:cxn modelId="{E7F79737-0CBC-4BFD-BAA0-8569419C3789}" type="presOf" srcId="{6545A03F-DED6-4991-80D3-4F515C3EE30E}" destId="{3F4FCDFA-3AAE-4FE1-AB22-E763A6D60B2A}" srcOrd="0" destOrd="0" presId="urn:microsoft.com/office/officeart/2005/8/layout/orgChart1"/>
    <dgm:cxn modelId="{A7EB7839-B875-488B-9B96-BA441BF93FA4}" type="presOf" srcId="{CECA3CCA-DCE3-4C58-B38D-9618B5253323}" destId="{0FB9AC01-A00F-4366-A14B-7B238F14721E}" srcOrd="1" destOrd="0" presId="urn:microsoft.com/office/officeart/2005/8/layout/orgChart1"/>
    <dgm:cxn modelId="{D47BD43A-7C36-4E11-9B3E-AAFCDC57265A}" srcId="{C1BD98D3-C007-4164-B525-9B0DB39654FD}" destId="{87796FF5-AD85-4F98-A975-8CCFBD216729}" srcOrd="0" destOrd="0" parTransId="{AD6AD61A-92E3-4BA3-B3EE-4F882508BF85}" sibTransId="{1B2A85BF-619D-4CF1-837C-C89732DABAD5}"/>
    <dgm:cxn modelId="{BAFEC43B-4AE1-4863-BCCB-028C73C986CF}" type="presOf" srcId="{85B50059-D92B-4ACD-A6C1-EBD0C962FC29}" destId="{26BC50CB-00C1-4A83-A21F-DF081E7E02F8}" srcOrd="0" destOrd="0" presId="urn:microsoft.com/office/officeart/2005/8/layout/orgChart1"/>
    <dgm:cxn modelId="{AED07741-93A1-46B9-8D88-EA2C7D1CFDD2}" type="presOf" srcId="{4F730568-1BB7-43E4-8499-4C7255A591CD}" destId="{562A06B2-6ACA-4344-8597-082D69CAD5C3}" srcOrd="0" destOrd="0" presId="urn:microsoft.com/office/officeart/2005/8/layout/orgChart1"/>
    <dgm:cxn modelId="{20D6FE44-A70A-4F06-A38B-994ED2616CEA}" type="presOf" srcId="{C62C2EB9-EB15-4A44-8173-7F09BA6B07CE}" destId="{F25CD5FB-3A1D-4AB7-B02C-F244DA931A14}" srcOrd="0" destOrd="0" presId="urn:microsoft.com/office/officeart/2005/8/layout/orgChart1"/>
    <dgm:cxn modelId="{B2FAAA45-B287-4D96-9007-1C1F53A77ACF}" type="presOf" srcId="{02373335-F128-4BA4-98DC-85E49954F5E1}" destId="{96ED2DAE-B40F-47E5-8671-7DD1F973BEE4}" srcOrd="0" destOrd="0" presId="urn:microsoft.com/office/officeart/2005/8/layout/orgChart1"/>
    <dgm:cxn modelId="{02F14C69-64DE-4E22-9D4C-CDE5866DD969}" type="presOf" srcId="{50E6BCFD-8F40-47AE-84BA-221BBEA30E8B}" destId="{92E82581-E301-40FA-9681-9ED028B4A0FF}" srcOrd="0" destOrd="0" presId="urn:microsoft.com/office/officeart/2005/8/layout/orgChart1"/>
    <dgm:cxn modelId="{D593E669-6206-4422-B7DD-F05E0B66993D}" type="presOf" srcId="{7B73714B-DD36-4963-B150-46FBC6588062}" destId="{76E03C6C-C00B-4984-9DCF-DB5261A9EAAC}" srcOrd="1" destOrd="0" presId="urn:microsoft.com/office/officeart/2005/8/layout/orgChart1"/>
    <dgm:cxn modelId="{C8F45F6C-F00D-484A-BF14-C1F7409B4029}" type="presOf" srcId="{50E6BCFD-8F40-47AE-84BA-221BBEA30E8B}" destId="{E2120AC4-5AF2-46C0-AF43-6395541B62F9}" srcOrd="1" destOrd="0" presId="urn:microsoft.com/office/officeart/2005/8/layout/orgChart1"/>
    <dgm:cxn modelId="{062BB44C-F4E0-434F-B77A-F610A53B51D2}" srcId="{A5247826-0DCF-4E5B-AF97-959AFEE60F8B}" destId="{02373335-F128-4BA4-98DC-85E49954F5E1}" srcOrd="0" destOrd="0" parTransId="{AA80B430-099E-4103-B8A5-68F84D50968F}" sibTransId="{4F087EBC-F07C-41E0-9379-CBFD0FC9FD7B}"/>
    <dgm:cxn modelId="{0AE41751-9EDC-413B-810E-657E78458B01}" type="presOf" srcId="{C1BD98D3-C007-4164-B525-9B0DB39654FD}" destId="{BC6C270C-07E0-4C05-82BA-519759C6EC61}" srcOrd="1" destOrd="0" presId="urn:microsoft.com/office/officeart/2005/8/layout/orgChart1"/>
    <dgm:cxn modelId="{7AAA5474-D082-4C4A-8CCC-ADAA00EAFDA0}" type="presOf" srcId="{55274FD6-98E9-4D50-B57E-F06CC6B33767}" destId="{00CBFC23-098C-4789-9841-6F69A8804459}" srcOrd="0" destOrd="0" presId="urn:microsoft.com/office/officeart/2005/8/layout/orgChart1"/>
    <dgm:cxn modelId="{1D1A1075-BA15-423B-BA86-1FD1774AAF0F}" type="presOf" srcId="{FE881313-F46B-44DB-87A9-CD651373022F}" destId="{FA3F0446-77D2-40C5-B3CB-C1774E02E181}" srcOrd="0" destOrd="0" presId="urn:microsoft.com/office/officeart/2005/8/layout/orgChart1"/>
    <dgm:cxn modelId="{5D3E5B78-8915-44B5-BDBD-0CAAE254FE71}" type="presOf" srcId="{B4B37F5C-F3B1-4A27-A594-D721BB7AEBD9}" destId="{719FD8BE-DCB3-4E91-A229-9CEAE73F4A97}" srcOrd="1" destOrd="0" presId="urn:microsoft.com/office/officeart/2005/8/layout/orgChart1"/>
    <dgm:cxn modelId="{2021768C-8458-4BA7-8BB4-09E0FB69F56C}" srcId="{7B73714B-DD36-4963-B150-46FBC6588062}" destId="{B4B37F5C-F3B1-4A27-A594-D721BB7AEBD9}" srcOrd="1" destOrd="0" parTransId="{7A0DE789-4D53-418A-B844-5D349CB0E45F}" sibTransId="{AF0F9EE1-82CA-44C6-9031-BF568C1EE6F3}"/>
    <dgm:cxn modelId="{C28E2E9B-4695-45EE-8128-A65F65620467}" type="presOf" srcId="{A5247826-0DCF-4E5B-AF97-959AFEE60F8B}" destId="{C5B76501-5879-4FDB-B348-4B81F8437E73}" srcOrd="1" destOrd="0" presId="urn:microsoft.com/office/officeart/2005/8/layout/orgChart1"/>
    <dgm:cxn modelId="{C04236AB-1C81-4662-85F7-FEE2A6B167D9}" srcId="{C1BD98D3-C007-4164-B525-9B0DB39654FD}" destId="{A5247826-0DCF-4E5B-AF97-959AFEE60F8B}" srcOrd="1" destOrd="0" parTransId="{CD16571D-7591-4D06-9A81-856009ABC29C}" sibTransId="{ACC07097-4EC3-40B0-83F2-60EED46924A8}"/>
    <dgm:cxn modelId="{1EDB4ABE-ACE3-41B9-9CF6-E3160FE474B7}" type="presOf" srcId="{54492A0A-A5D8-43F5-953B-1F2BDBF738B8}" destId="{572DF7EF-2BF2-4133-8A4E-FE2477ADA905}" srcOrd="1" destOrd="0" presId="urn:microsoft.com/office/officeart/2005/8/layout/orgChart1"/>
    <dgm:cxn modelId="{441C8EC6-91EA-4189-9D5B-AE59E01B875D}" type="presOf" srcId="{B4B37F5C-F3B1-4A27-A594-D721BB7AEBD9}" destId="{F7537CC6-5A4B-4CC3-A940-E7ED739294FD}" srcOrd="0" destOrd="0" presId="urn:microsoft.com/office/officeart/2005/8/layout/orgChart1"/>
    <dgm:cxn modelId="{4955B4C7-41A5-4340-8170-AA0DC4ADC0C6}" srcId="{B4B37F5C-F3B1-4A27-A594-D721BB7AEBD9}" destId="{50E6BCFD-8F40-47AE-84BA-221BBEA30E8B}" srcOrd="0" destOrd="0" parTransId="{55274FD6-98E9-4D50-B57E-F06CC6B33767}" sibTransId="{44204B5D-B018-4185-985D-88B540F43DED}"/>
    <dgm:cxn modelId="{5ABCA0CC-C8C5-41C7-AD45-03EACF92D30A}" srcId="{B4B37F5C-F3B1-4A27-A594-D721BB7AEBD9}" destId="{C1BD98D3-C007-4164-B525-9B0DB39654FD}" srcOrd="2" destOrd="0" parTransId="{85B50059-D92B-4ACD-A6C1-EBD0C962FC29}" sibTransId="{A606D163-5352-444B-9D94-FD87110B3372}"/>
    <dgm:cxn modelId="{345024D7-B138-4725-8197-C85BC4241022}" type="presOf" srcId="{A5247826-0DCF-4E5B-AF97-959AFEE60F8B}" destId="{9F713640-AB5C-4606-BCC9-6DE9AA950AE7}" srcOrd="0" destOrd="0" presId="urn:microsoft.com/office/officeart/2005/8/layout/orgChart1"/>
    <dgm:cxn modelId="{2D844FD7-397B-44E3-9AE2-C662B4647F9F}" type="presOf" srcId="{7A0DE789-4D53-418A-B844-5D349CB0E45F}" destId="{19A184F4-CBBF-4F9A-8EC3-118B5241FFE0}" srcOrd="0" destOrd="0" presId="urn:microsoft.com/office/officeart/2005/8/layout/orgChart1"/>
    <dgm:cxn modelId="{14FE96DB-37E9-45A4-926B-202CA4079F5D}" type="presOf" srcId="{D50A2C0B-95EB-45D7-9123-CF20422D06CC}" destId="{94390C61-9B67-4C6A-B8B0-C3DFE21F7FA8}" srcOrd="0" destOrd="0" presId="urn:microsoft.com/office/officeart/2005/8/layout/orgChart1"/>
    <dgm:cxn modelId="{4B1B9CE2-B5A3-4B7D-9400-C9FCC3E66BB3}" type="presOf" srcId="{CD16571D-7591-4D06-9A81-856009ABC29C}" destId="{7498B1BC-CF3D-4181-BD3D-A132531B38FC}" srcOrd="0" destOrd="0" presId="urn:microsoft.com/office/officeart/2005/8/layout/orgChart1"/>
    <dgm:cxn modelId="{5677BFFA-322D-4E98-930D-7037735466F0}" srcId="{A5247826-0DCF-4E5B-AF97-959AFEE60F8B}" destId="{54492A0A-A5D8-43F5-953B-1F2BDBF738B8}" srcOrd="1" destOrd="0" parTransId="{D50A2C0B-95EB-45D7-9123-CF20422D06CC}" sibTransId="{9E75F3C4-087E-4990-89A6-E8B71D7A2735}"/>
    <dgm:cxn modelId="{31DE5D47-9B25-41E2-B1C4-D9A775A92264}" type="presParOf" srcId="{FA3F0446-77D2-40C5-B3CB-C1774E02E181}" destId="{976F5ADD-EF3F-4459-B748-93B2C0D8A8A4}" srcOrd="0" destOrd="0" presId="urn:microsoft.com/office/officeart/2005/8/layout/orgChart1"/>
    <dgm:cxn modelId="{230CE87D-FA89-4CCC-B969-0941B66BB992}" type="presParOf" srcId="{976F5ADD-EF3F-4459-B748-93B2C0D8A8A4}" destId="{757681C0-BDFF-4F84-9B0A-0F4BBA45C71D}" srcOrd="0" destOrd="0" presId="urn:microsoft.com/office/officeart/2005/8/layout/orgChart1"/>
    <dgm:cxn modelId="{12D316DB-B6CF-49D3-8EA3-5F97C99FEE40}" type="presParOf" srcId="{757681C0-BDFF-4F84-9B0A-0F4BBA45C71D}" destId="{48D39CC1-C563-441E-85FE-DEBDF7321F91}" srcOrd="0" destOrd="0" presId="urn:microsoft.com/office/officeart/2005/8/layout/orgChart1"/>
    <dgm:cxn modelId="{62A8CB32-01D5-494F-9EA4-F5FC3125E715}" type="presParOf" srcId="{757681C0-BDFF-4F84-9B0A-0F4BBA45C71D}" destId="{76E03C6C-C00B-4984-9DCF-DB5261A9EAAC}" srcOrd="1" destOrd="0" presId="urn:microsoft.com/office/officeart/2005/8/layout/orgChart1"/>
    <dgm:cxn modelId="{EC591547-85DC-4987-86A8-C88003C46761}" type="presParOf" srcId="{976F5ADD-EF3F-4459-B748-93B2C0D8A8A4}" destId="{ECD36056-8668-4371-A2F0-88CF2904CE47}" srcOrd="1" destOrd="0" presId="urn:microsoft.com/office/officeart/2005/8/layout/orgChart1"/>
    <dgm:cxn modelId="{5A9B56EE-B1C1-42B5-AEEA-3B26BAC03343}" type="presParOf" srcId="{ECD36056-8668-4371-A2F0-88CF2904CE47}" destId="{19A184F4-CBBF-4F9A-8EC3-118B5241FFE0}" srcOrd="0" destOrd="0" presId="urn:microsoft.com/office/officeart/2005/8/layout/orgChart1"/>
    <dgm:cxn modelId="{E6C797D3-9819-40A2-83BE-DD573A84D88C}" type="presParOf" srcId="{ECD36056-8668-4371-A2F0-88CF2904CE47}" destId="{148F28B6-194F-4226-81EC-3478616B2BE5}" srcOrd="1" destOrd="0" presId="urn:microsoft.com/office/officeart/2005/8/layout/orgChart1"/>
    <dgm:cxn modelId="{9455C431-A97F-4AC2-A0B7-B28683B3D729}" type="presParOf" srcId="{148F28B6-194F-4226-81EC-3478616B2BE5}" destId="{C9AFD68B-5778-46FC-B2C4-01839964CF8A}" srcOrd="0" destOrd="0" presId="urn:microsoft.com/office/officeart/2005/8/layout/orgChart1"/>
    <dgm:cxn modelId="{FB229089-9C9D-475B-AD7D-403BCA9D0CE9}" type="presParOf" srcId="{C9AFD68B-5778-46FC-B2C4-01839964CF8A}" destId="{F7537CC6-5A4B-4CC3-A940-E7ED739294FD}" srcOrd="0" destOrd="0" presId="urn:microsoft.com/office/officeart/2005/8/layout/orgChart1"/>
    <dgm:cxn modelId="{29034A7A-F8BD-4244-98B0-4E2AA7C60CC0}" type="presParOf" srcId="{C9AFD68B-5778-46FC-B2C4-01839964CF8A}" destId="{719FD8BE-DCB3-4E91-A229-9CEAE73F4A97}" srcOrd="1" destOrd="0" presId="urn:microsoft.com/office/officeart/2005/8/layout/orgChart1"/>
    <dgm:cxn modelId="{831DBF4C-13D4-40BB-8993-675DC844FDAD}" type="presParOf" srcId="{148F28B6-194F-4226-81EC-3478616B2BE5}" destId="{785753C0-DC04-4403-9D69-B9E80CD9D045}" srcOrd="1" destOrd="0" presId="urn:microsoft.com/office/officeart/2005/8/layout/orgChart1"/>
    <dgm:cxn modelId="{9DFA5314-5B70-45C5-9324-19B1A46E556D}" type="presParOf" srcId="{785753C0-DC04-4403-9D69-B9E80CD9D045}" destId="{00CBFC23-098C-4789-9841-6F69A8804459}" srcOrd="0" destOrd="0" presId="urn:microsoft.com/office/officeart/2005/8/layout/orgChart1"/>
    <dgm:cxn modelId="{4B9F4F91-F0EB-4ED9-84BF-2485067B22D3}" type="presParOf" srcId="{785753C0-DC04-4403-9D69-B9E80CD9D045}" destId="{4B8ED6AA-C640-4E05-8F0F-74AA8F48B751}" srcOrd="1" destOrd="0" presId="urn:microsoft.com/office/officeart/2005/8/layout/orgChart1"/>
    <dgm:cxn modelId="{85534AC3-38D4-4937-BF44-218F0C3CE8E2}" type="presParOf" srcId="{4B8ED6AA-C640-4E05-8F0F-74AA8F48B751}" destId="{54121C36-2FDF-4C8F-AFC7-4625C6CC440F}" srcOrd="0" destOrd="0" presId="urn:microsoft.com/office/officeart/2005/8/layout/orgChart1"/>
    <dgm:cxn modelId="{CF929DA6-1E65-421D-88D2-8F77D01C69B3}" type="presParOf" srcId="{54121C36-2FDF-4C8F-AFC7-4625C6CC440F}" destId="{92E82581-E301-40FA-9681-9ED028B4A0FF}" srcOrd="0" destOrd="0" presId="urn:microsoft.com/office/officeart/2005/8/layout/orgChart1"/>
    <dgm:cxn modelId="{A8CD4FC7-2AD5-41F6-9A55-0C82B6D03DC7}" type="presParOf" srcId="{54121C36-2FDF-4C8F-AFC7-4625C6CC440F}" destId="{E2120AC4-5AF2-46C0-AF43-6395541B62F9}" srcOrd="1" destOrd="0" presId="urn:microsoft.com/office/officeart/2005/8/layout/orgChart1"/>
    <dgm:cxn modelId="{B110A70D-8E8B-4072-8BC2-7AF99CB41B14}" type="presParOf" srcId="{4B8ED6AA-C640-4E05-8F0F-74AA8F48B751}" destId="{305B4B93-40E7-486B-BDEA-3BE562DC2DBE}" srcOrd="1" destOrd="0" presId="urn:microsoft.com/office/officeart/2005/8/layout/orgChart1"/>
    <dgm:cxn modelId="{69DF3ACF-2D3B-44D0-BEF6-075AE192755F}" type="presParOf" srcId="{4B8ED6AA-C640-4E05-8F0F-74AA8F48B751}" destId="{CC8D9FB1-5432-422B-9C12-9B734B01EA65}" srcOrd="2" destOrd="0" presId="urn:microsoft.com/office/officeart/2005/8/layout/orgChart1"/>
    <dgm:cxn modelId="{D0DC4265-65AA-4989-89BB-B14E3AB21A4F}" type="presParOf" srcId="{785753C0-DC04-4403-9D69-B9E80CD9D045}" destId="{3F4FCDFA-3AAE-4FE1-AB22-E763A6D60B2A}" srcOrd="2" destOrd="0" presId="urn:microsoft.com/office/officeart/2005/8/layout/orgChart1"/>
    <dgm:cxn modelId="{923738DF-B30B-4405-A2AA-547A6884084A}" type="presParOf" srcId="{785753C0-DC04-4403-9D69-B9E80CD9D045}" destId="{BD3F1A29-0301-4964-AFE8-11FE647F7160}" srcOrd="3" destOrd="0" presId="urn:microsoft.com/office/officeart/2005/8/layout/orgChart1"/>
    <dgm:cxn modelId="{C00B210E-55AB-47CA-B04C-F8C3661BF27F}" type="presParOf" srcId="{BD3F1A29-0301-4964-AFE8-11FE647F7160}" destId="{08F2D4EA-4CDD-4AFC-AE55-728C3CA16F39}" srcOrd="0" destOrd="0" presId="urn:microsoft.com/office/officeart/2005/8/layout/orgChart1"/>
    <dgm:cxn modelId="{2463CD0E-929B-4F7A-A965-26E81D383684}" type="presParOf" srcId="{08F2D4EA-4CDD-4AFC-AE55-728C3CA16F39}" destId="{B32EED4A-26AC-4413-BC09-5978C2C892BE}" srcOrd="0" destOrd="0" presId="urn:microsoft.com/office/officeart/2005/8/layout/orgChart1"/>
    <dgm:cxn modelId="{9AF52EE4-0FAD-4844-92BE-6C6C23FCD2A2}" type="presParOf" srcId="{08F2D4EA-4CDD-4AFC-AE55-728C3CA16F39}" destId="{0FB9AC01-A00F-4366-A14B-7B238F14721E}" srcOrd="1" destOrd="0" presId="urn:microsoft.com/office/officeart/2005/8/layout/orgChart1"/>
    <dgm:cxn modelId="{48A448E2-901F-445F-B600-A2B519C48EA0}" type="presParOf" srcId="{BD3F1A29-0301-4964-AFE8-11FE647F7160}" destId="{1515A86F-24A3-44B5-BA64-9E906882B55A}" srcOrd="1" destOrd="0" presId="urn:microsoft.com/office/officeart/2005/8/layout/orgChart1"/>
    <dgm:cxn modelId="{D818AF35-DA3C-4EDF-9271-312EC5D88757}" type="presParOf" srcId="{BD3F1A29-0301-4964-AFE8-11FE647F7160}" destId="{1257AB2C-26D5-448C-A394-10C2DFEAD612}" srcOrd="2" destOrd="0" presId="urn:microsoft.com/office/officeart/2005/8/layout/orgChart1"/>
    <dgm:cxn modelId="{ED4C8B8B-A7DB-4EA2-953A-4C9EE3518E99}" type="presParOf" srcId="{785753C0-DC04-4403-9D69-B9E80CD9D045}" destId="{26BC50CB-00C1-4A83-A21F-DF081E7E02F8}" srcOrd="4" destOrd="0" presId="urn:microsoft.com/office/officeart/2005/8/layout/orgChart1"/>
    <dgm:cxn modelId="{00ABDEB0-6E59-4620-8058-CE0704A92E73}" type="presParOf" srcId="{785753C0-DC04-4403-9D69-B9E80CD9D045}" destId="{9C87E553-B0EE-4CB5-9166-0868655ECC11}" srcOrd="5" destOrd="0" presId="urn:microsoft.com/office/officeart/2005/8/layout/orgChart1"/>
    <dgm:cxn modelId="{5E7CB6F0-D0A1-49C4-9CDF-782DB0E12447}" type="presParOf" srcId="{9C87E553-B0EE-4CB5-9166-0868655ECC11}" destId="{AB516873-921A-4D7C-ABC5-E1472FB85ED6}" srcOrd="0" destOrd="0" presId="urn:microsoft.com/office/officeart/2005/8/layout/orgChart1"/>
    <dgm:cxn modelId="{4C7CBEF3-EA7B-432B-8B60-8F4DEEA0AFC4}" type="presParOf" srcId="{AB516873-921A-4D7C-ABC5-E1472FB85ED6}" destId="{4117C505-2FA9-4283-A0DE-7224E60EF3D0}" srcOrd="0" destOrd="0" presId="urn:microsoft.com/office/officeart/2005/8/layout/orgChart1"/>
    <dgm:cxn modelId="{FFE58D46-C9D9-4A21-BB79-DD4A2A3E752B}" type="presParOf" srcId="{AB516873-921A-4D7C-ABC5-E1472FB85ED6}" destId="{BC6C270C-07E0-4C05-82BA-519759C6EC61}" srcOrd="1" destOrd="0" presId="urn:microsoft.com/office/officeart/2005/8/layout/orgChart1"/>
    <dgm:cxn modelId="{C9FE5ED2-3F03-4C8B-94ED-0F0937721BFD}" type="presParOf" srcId="{9C87E553-B0EE-4CB5-9166-0868655ECC11}" destId="{B340F67D-E426-4F7A-A57D-B74405B2F486}" srcOrd="1" destOrd="0" presId="urn:microsoft.com/office/officeart/2005/8/layout/orgChart1"/>
    <dgm:cxn modelId="{90E40735-2F81-429E-811B-E850EF2F0495}" type="presParOf" srcId="{B340F67D-E426-4F7A-A57D-B74405B2F486}" destId="{EE89B750-F468-4FCF-8A71-E3B8BE7AF136}" srcOrd="0" destOrd="0" presId="urn:microsoft.com/office/officeart/2005/8/layout/orgChart1"/>
    <dgm:cxn modelId="{96C4D356-BA82-44E6-853B-A4516B852A18}" type="presParOf" srcId="{B340F67D-E426-4F7A-A57D-B74405B2F486}" destId="{DB10AE0B-E2B3-4E89-967A-E678CCC927E3}" srcOrd="1" destOrd="0" presId="urn:microsoft.com/office/officeart/2005/8/layout/orgChart1"/>
    <dgm:cxn modelId="{9F71BBBC-7C91-4CD9-B86A-7C6B04D45A33}" type="presParOf" srcId="{DB10AE0B-E2B3-4E89-967A-E678CCC927E3}" destId="{218CA24A-5700-4B20-BDB7-DD2B276EC3AE}" srcOrd="0" destOrd="0" presId="urn:microsoft.com/office/officeart/2005/8/layout/orgChart1"/>
    <dgm:cxn modelId="{07444DDB-F560-4569-BD12-90ADCB07CD76}" type="presParOf" srcId="{218CA24A-5700-4B20-BDB7-DD2B276EC3AE}" destId="{220AFCA6-3E5D-477D-8104-702B7002B360}" srcOrd="0" destOrd="0" presId="urn:microsoft.com/office/officeart/2005/8/layout/orgChart1"/>
    <dgm:cxn modelId="{741BE8BB-D282-4A58-9EA2-9641CEFE28C6}" type="presParOf" srcId="{218CA24A-5700-4B20-BDB7-DD2B276EC3AE}" destId="{3CEF5C7D-99A3-4A18-85D6-F05658369334}" srcOrd="1" destOrd="0" presId="urn:microsoft.com/office/officeart/2005/8/layout/orgChart1"/>
    <dgm:cxn modelId="{76F4E3C7-C861-4481-81E9-6005B7ACBE88}" type="presParOf" srcId="{DB10AE0B-E2B3-4E89-967A-E678CCC927E3}" destId="{CB71B2A2-B986-459C-A5C2-F5FAF6E38B32}" srcOrd="1" destOrd="0" presId="urn:microsoft.com/office/officeart/2005/8/layout/orgChart1"/>
    <dgm:cxn modelId="{8F8BF3BF-8196-4372-BA17-631C93C7BF71}" type="presParOf" srcId="{DB10AE0B-E2B3-4E89-967A-E678CCC927E3}" destId="{5EA27B2C-D2A2-4CF2-930B-88B3A5BBB415}" srcOrd="2" destOrd="0" presId="urn:microsoft.com/office/officeart/2005/8/layout/orgChart1"/>
    <dgm:cxn modelId="{34942C51-9FCE-4885-AA1A-3804B8E0B737}" type="presParOf" srcId="{B340F67D-E426-4F7A-A57D-B74405B2F486}" destId="{7498B1BC-CF3D-4181-BD3D-A132531B38FC}" srcOrd="2" destOrd="0" presId="urn:microsoft.com/office/officeart/2005/8/layout/orgChart1"/>
    <dgm:cxn modelId="{440A8227-DAAC-4690-BC9A-A6C948F539EC}" type="presParOf" srcId="{B340F67D-E426-4F7A-A57D-B74405B2F486}" destId="{E33EA0DD-4FCD-4F50-8272-E347AAF3035B}" srcOrd="3" destOrd="0" presId="urn:microsoft.com/office/officeart/2005/8/layout/orgChart1"/>
    <dgm:cxn modelId="{C90E8286-B0FB-41D2-819B-4441F307BEDC}" type="presParOf" srcId="{E33EA0DD-4FCD-4F50-8272-E347AAF3035B}" destId="{A8A8A2A8-FCE0-4325-8B54-298BC85C6A9C}" srcOrd="0" destOrd="0" presId="urn:microsoft.com/office/officeart/2005/8/layout/orgChart1"/>
    <dgm:cxn modelId="{A80F0F03-0CD7-40E1-BAC5-285026A4A240}" type="presParOf" srcId="{A8A8A2A8-FCE0-4325-8B54-298BC85C6A9C}" destId="{9F713640-AB5C-4606-BCC9-6DE9AA950AE7}" srcOrd="0" destOrd="0" presId="urn:microsoft.com/office/officeart/2005/8/layout/orgChart1"/>
    <dgm:cxn modelId="{07EDEEC0-A3C0-4302-BEDB-F3E0A98EC8E6}" type="presParOf" srcId="{A8A8A2A8-FCE0-4325-8B54-298BC85C6A9C}" destId="{C5B76501-5879-4FDB-B348-4B81F8437E73}" srcOrd="1" destOrd="0" presId="urn:microsoft.com/office/officeart/2005/8/layout/orgChart1"/>
    <dgm:cxn modelId="{5D814A38-46FB-4E86-BD85-A006336D706A}" type="presParOf" srcId="{E33EA0DD-4FCD-4F50-8272-E347AAF3035B}" destId="{BBF626B7-370F-4FF3-BFD7-981D2E066DDC}" srcOrd="1" destOrd="0" presId="urn:microsoft.com/office/officeart/2005/8/layout/orgChart1"/>
    <dgm:cxn modelId="{19B6DF9B-D788-4CFE-9254-DD139241B35B}" type="presParOf" srcId="{BBF626B7-370F-4FF3-BFD7-981D2E066DDC}" destId="{D515F4B8-69BE-4FEC-B3E0-FB9F9239AF32}" srcOrd="0" destOrd="0" presId="urn:microsoft.com/office/officeart/2005/8/layout/orgChart1"/>
    <dgm:cxn modelId="{C34F1382-24C8-4232-B778-3ECCA66C3B9F}" type="presParOf" srcId="{BBF626B7-370F-4FF3-BFD7-981D2E066DDC}" destId="{C7054AE5-FE2B-40C5-85B5-747BCB86677B}" srcOrd="1" destOrd="0" presId="urn:microsoft.com/office/officeart/2005/8/layout/orgChart1"/>
    <dgm:cxn modelId="{AEA5D8E7-A2A4-41D4-87E3-D9AC86C304F1}" type="presParOf" srcId="{C7054AE5-FE2B-40C5-85B5-747BCB86677B}" destId="{9701592B-9CE4-4A0C-A538-48862B5A9F6B}" srcOrd="0" destOrd="0" presId="urn:microsoft.com/office/officeart/2005/8/layout/orgChart1"/>
    <dgm:cxn modelId="{69129970-F061-4468-A6CB-6270D4B9EAB1}" type="presParOf" srcId="{9701592B-9CE4-4A0C-A538-48862B5A9F6B}" destId="{96ED2DAE-B40F-47E5-8671-7DD1F973BEE4}" srcOrd="0" destOrd="0" presId="urn:microsoft.com/office/officeart/2005/8/layout/orgChart1"/>
    <dgm:cxn modelId="{2F6B4D14-A555-432E-A264-0076B77B0B0B}" type="presParOf" srcId="{9701592B-9CE4-4A0C-A538-48862B5A9F6B}" destId="{5FDA8ADC-C5D9-4161-BDDA-C422A0FEF83C}" srcOrd="1" destOrd="0" presId="urn:microsoft.com/office/officeart/2005/8/layout/orgChart1"/>
    <dgm:cxn modelId="{10B5F851-9014-4B35-B622-4F349B3A8505}" type="presParOf" srcId="{C7054AE5-FE2B-40C5-85B5-747BCB86677B}" destId="{CB2A1E39-176B-47FB-A2C0-4BB7D4C227DB}" srcOrd="1" destOrd="0" presId="urn:microsoft.com/office/officeart/2005/8/layout/orgChart1"/>
    <dgm:cxn modelId="{526AAF6F-FBA5-4C59-A8A9-E085573C7761}" type="presParOf" srcId="{C7054AE5-FE2B-40C5-85B5-747BCB86677B}" destId="{FD0C7EB2-A68E-4803-8D44-F595206EC87F}" srcOrd="2" destOrd="0" presId="urn:microsoft.com/office/officeart/2005/8/layout/orgChart1"/>
    <dgm:cxn modelId="{2E0B42BD-246C-44C6-88E5-03F7BA250180}" type="presParOf" srcId="{BBF626B7-370F-4FF3-BFD7-981D2E066DDC}" destId="{94390C61-9B67-4C6A-B8B0-C3DFE21F7FA8}" srcOrd="2" destOrd="0" presId="urn:microsoft.com/office/officeart/2005/8/layout/orgChart1"/>
    <dgm:cxn modelId="{6370D13F-DF2D-4AB5-A2B3-6BA25B782CD1}" type="presParOf" srcId="{BBF626B7-370F-4FF3-BFD7-981D2E066DDC}" destId="{40C8D02E-B0DB-48FD-B71C-EE0530DCBD54}" srcOrd="3" destOrd="0" presId="urn:microsoft.com/office/officeart/2005/8/layout/orgChart1"/>
    <dgm:cxn modelId="{0B6EE137-2944-4CA9-BFD5-C5D2640ECEAA}" type="presParOf" srcId="{40C8D02E-B0DB-48FD-B71C-EE0530DCBD54}" destId="{2938CE26-D6A9-4DCC-B512-C3F06210D0E6}" srcOrd="0" destOrd="0" presId="urn:microsoft.com/office/officeart/2005/8/layout/orgChart1"/>
    <dgm:cxn modelId="{FDC67E73-4CD5-4BF1-B6B1-73BE5859D9B9}" type="presParOf" srcId="{2938CE26-D6A9-4DCC-B512-C3F06210D0E6}" destId="{B4209881-B478-496A-9340-FC776426239E}" srcOrd="0" destOrd="0" presId="urn:microsoft.com/office/officeart/2005/8/layout/orgChart1"/>
    <dgm:cxn modelId="{FD007F4D-9FAD-4A8A-9687-5A8592DAEAA1}" type="presParOf" srcId="{2938CE26-D6A9-4DCC-B512-C3F06210D0E6}" destId="{572DF7EF-2BF2-4133-8A4E-FE2477ADA905}" srcOrd="1" destOrd="0" presId="urn:microsoft.com/office/officeart/2005/8/layout/orgChart1"/>
    <dgm:cxn modelId="{125AA460-2E0B-4E23-9131-B09E741012AB}" type="presParOf" srcId="{40C8D02E-B0DB-48FD-B71C-EE0530DCBD54}" destId="{301CBC3C-3707-4E1E-9F77-698ECEC8D703}" srcOrd="1" destOrd="0" presId="urn:microsoft.com/office/officeart/2005/8/layout/orgChart1"/>
    <dgm:cxn modelId="{1F69451D-D006-45C2-AE7B-629F5DFA343D}" type="presParOf" srcId="{40C8D02E-B0DB-48FD-B71C-EE0530DCBD54}" destId="{2117F7C8-ED8C-4C2C-8D71-DDA96B80B2D6}" srcOrd="2" destOrd="0" presId="urn:microsoft.com/office/officeart/2005/8/layout/orgChart1"/>
    <dgm:cxn modelId="{A973581C-810F-4BA5-ADB9-5CCCFDD24FB2}" type="presParOf" srcId="{E33EA0DD-4FCD-4F50-8272-E347AAF3035B}" destId="{35E1F9EA-2CB1-4FF8-B8A7-1393863D94C5}" srcOrd="2" destOrd="0" presId="urn:microsoft.com/office/officeart/2005/8/layout/orgChart1"/>
    <dgm:cxn modelId="{BC91DF9C-2D2A-4A48-8913-679F5D84DD4F}" type="presParOf" srcId="{9C87E553-B0EE-4CB5-9166-0868655ECC11}" destId="{4F261CCF-AA1A-4209-ADE5-CE233E53B613}" srcOrd="2" destOrd="0" presId="urn:microsoft.com/office/officeart/2005/8/layout/orgChart1"/>
    <dgm:cxn modelId="{B0141DB3-51CE-43A5-9281-2EE98485D9F3}" type="presParOf" srcId="{148F28B6-194F-4226-81EC-3478616B2BE5}" destId="{42D322FB-CB5C-4104-A247-4B29DF7F5CA8}" srcOrd="2" destOrd="0" presId="urn:microsoft.com/office/officeart/2005/8/layout/orgChart1"/>
    <dgm:cxn modelId="{123BF039-306F-47D4-9DBB-72F708DC92BC}" type="presParOf" srcId="{976F5ADD-EF3F-4459-B748-93B2C0D8A8A4}" destId="{5A13E6FD-940C-4EF4-B722-441CA38C49BE}" srcOrd="2" destOrd="0" presId="urn:microsoft.com/office/officeart/2005/8/layout/orgChart1"/>
    <dgm:cxn modelId="{CFE1DBB6-BF3F-4601-9535-C388330BED88}" type="presParOf" srcId="{5A13E6FD-940C-4EF4-B722-441CA38C49BE}" destId="{562A06B2-6ACA-4344-8597-082D69CAD5C3}" srcOrd="0" destOrd="0" presId="urn:microsoft.com/office/officeart/2005/8/layout/orgChart1"/>
    <dgm:cxn modelId="{4BA1D69A-EB20-4035-8A3A-CBAA61FB7D2E}" type="presParOf" srcId="{5A13E6FD-940C-4EF4-B722-441CA38C49BE}" destId="{D9BADE80-8429-4366-8609-61364771F5FC}" srcOrd="1" destOrd="0" presId="urn:microsoft.com/office/officeart/2005/8/layout/orgChart1"/>
    <dgm:cxn modelId="{6973AC80-7F43-4FA4-BDDF-4F24A0126920}" type="presParOf" srcId="{D9BADE80-8429-4366-8609-61364771F5FC}" destId="{9A0D61F9-8974-4541-AA67-C4D5000F3BCD}" srcOrd="0" destOrd="0" presId="urn:microsoft.com/office/officeart/2005/8/layout/orgChart1"/>
    <dgm:cxn modelId="{DAD0FE81-EA03-442E-A5F1-CEE048A00DD6}" type="presParOf" srcId="{9A0D61F9-8974-4541-AA67-C4D5000F3BCD}" destId="{F25CD5FB-3A1D-4AB7-B02C-F244DA931A14}" srcOrd="0" destOrd="0" presId="urn:microsoft.com/office/officeart/2005/8/layout/orgChart1"/>
    <dgm:cxn modelId="{8A351CF8-3CF1-4966-B02E-820AD828192C}" type="presParOf" srcId="{9A0D61F9-8974-4541-AA67-C4D5000F3BCD}" destId="{D1CF9A56-334D-4157-A817-4C248D19614B}" srcOrd="1" destOrd="0" presId="urn:microsoft.com/office/officeart/2005/8/layout/orgChart1"/>
    <dgm:cxn modelId="{1684A8FA-4B1E-4B3C-B635-5A05F9DC25C9}" type="presParOf" srcId="{D9BADE80-8429-4366-8609-61364771F5FC}" destId="{26A03644-C7EB-4256-8E40-2F2E1FDEA9D6}" srcOrd="1" destOrd="0" presId="urn:microsoft.com/office/officeart/2005/8/layout/orgChart1"/>
    <dgm:cxn modelId="{B271FDF9-8460-4C15-84C6-D50B8E7840B8}" type="presParOf" srcId="{D9BADE80-8429-4366-8609-61364771F5FC}" destId="{9A2CFBBC-7F87-4932-A79C-333394DD3F6A}" srcOrd="2" destOrd="0" presId="urn:microsoft.com/office/officeart/2005/8/layout/orgChart1"/>
  </dgm:cxnLst>
  <dgm:bg/>
  <dgm:whole/>
  <dgm:extLst>
    <a:ext uri="http://schemas.microsoft.com/office/drawing/2008/diagram">
      <dsp:dataModelExt xmlns:dsp="http://schemas.microsoft.com/office/drawing/2008/diagram" relId="rId12"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D5020F3-6D3A-4262-9CED-3D82E9C83103}">
      <dsp:nvSpPr>
        <dsp:cNvPr id="0" name=""/>
        <dsp:cNvSpPr/>
      </dsp:nvSpPr>
      <dsp:spPr>
        <a:xfrm>
          <a:off x="1153" y="405957"/>
          <a:ext cx="1660262" cy="546168"/>
        </a:xfrm>
        <a:prstGeom prst="roundRect">
          <a:avLst>
            <a:gd name="adj" fmla="val 10000"/>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2700" rIns="19050" bIns="12700" numCol="1" spcCol="1270" anchor="ctr" anchorCtr="0">
          <a:noAutofit/>
        </a:bodyPr>
        <a:lstStyle/>
        <a:p>
          <a:pPr marL="0" lvl="0" indent="0" algn="ctr" defTabSz="444500">
            <a:lnSpc>
              <a:spcPct val="90000"/>
            </a:lnSpc>
            <a:spcBef>
              <a:spcPct val="0"/>
            </a:spcBef>
            <a:spcAft>
              <a:spcPct val="35000"/>
            </a:spcAft>
            <a:buNone/>
          </a:pPr>
          <a:r>
            <a:rPr lang="sv-SE" sz="1000" kern="1200" dirty="0">
              <a:solidFill>
                <a:schemeClr val="bg1"/>
              </a:solidFill>
            </a:rPr>
            <a:t>Primärvård</a:t>
          </a:r>
        </a:p>
      </dsp:txBody>
      <dsp:txXfrm>
        <a:off x="17150" y="421954"/>
        <a:ext cx="1628268" cy="514174"/>
      </dsp:txXfrm>
    </dsp:sp>
    <dsp:sp modelId="{6AC82194-25D9-4464-8D77-BAAFBE1F08F5}">
      <dsp:nvSpPr>
        <dsp:cNvPr id="0" name=""/>
        <dsp:cNvSpPr/>
      </dsp:nvSpPr>
      <dsp:spPr>
        <a:xfrm>
          <a:off x="167179" y="952125"/>
          <a:ext cx="166026" cy="721346"/>
        </a:xfrm>
        <a:custGeom>
          <a:avLst/>
          <a:gdLst/>
          <a:ahLst/>
          <a:cxnLst/>
          <a:rect l="0" t="0" r="0" b="0"/>
          <a:pathLst>
            <a:path>
              <a:moveTo>
                <a:pt x="0" y="0"/>
              </a:moveTo>
              <a:lnTo>
                <a:pt x="0" y="721346"/>
              </a:lnTo>
              <a:lnTo>
                <a:pt x="166026" y="721346"/>
              </a:lnTo>
            </a:path>
          </a:pathLst>
        </a:custGeom>
        <a:noFill/>
        <a:ln w="12700" cap="flat" cmpd="sng" algn="ctr">
          <a:solidFill>
            <a:schemeClr val="accent4">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0D7B3BFB-EA57-468B-913F-1EB23AB263D5}">
      <dsp:nvSpPr>
        <dsp:cNvPr id="0" name=""/>
        <dsp:cNvSpPr/>
      </dsp:nvSpPr>
      <dsp:spPr>
        <a:xfrm>
          <a:off x="333205" y="1159658"/>
          <a:ext cx="1819927" cy="1027628"/>
        </a:xfrm>
        <a:prstGeom prst="roundRect">
          <a:avLst>
            <a:gd name="adj" fmla="val 10000"/>
          </a:avLst>
        </a:prstGeom>
        <a:solidFill>
          <a:schemeClr val="lt1">
            <a:alpha val="90000"/>
            <a:hueOff val="0"/>
            <a:satOff val="0"/>
            <a:lumOff val="0"/>
            <a:alphaOff val="0"/>
          </a:schemeClr>
        </a:solidFill>
        <a:ln w="12700" cap="flat" cmpd="sng" algn="ctr">
          <a:solidFill>
            <a:schemeClr val="accent3">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9050" tIns="12700" rIns="19050" bIns="12700" numCol="1" spcCol="1270" anchor="t" anchorCtr="0">
          <a:noAutofit/>
        </a:bodyPr>
        <a:lstStyle/>
        <a:p>
          <a:pPr marL="0" lvl="0" indent="0" algn="l" defTabSz="444500">
            <a:lnSpc>
              <a:spcPct val="90000"/>
            </a:lnSpc>
            <a:spcBef>
              <a:spcPct val="0"/>
            </a:spcBef>
            <a:spcAft>
              <a:spcPct val="35000"/>
            </a:spcAft>
            <a:buNone/>
          </a:pPr>
          <a:r>
            <a:rPr lang="sv-SE" sz="1000" b="1" kern="1200" dirty="0">
              <a:solidFill>
                <a:schemeClr val="tx1"/>
              </a:solidFill>
            </a:rPr>
            <a:t>Öppenvård</a:t>
          </a:r>
        </a:p>
        <a:p>
          <a:pPr marL="57150" lvl="1" indent="-57150" algn="l" defTabSz="444500">
            <a:lnSpc>
              <a:spcPct val="90000"/>
            </a:lnSpc>
            <a:spcBef>
              <a:spcPct val="0"/>
            </a:spcBef>
            <a:spcAft>
              <a:spcPct val="15000"/>
            </a:spcAft>
            <a:buChar char="•"/>
          </a:pPr>
          <a:r>
            <a:rPr lang="sv-SE" sz="1000" kern="1200" dirty="0">
              <a:solidFill>
                <a:schemeClr val="tx1"/>
              </a:solidFill>
            </a:rPr>
            <a:t>Mottagningsbesök</a:t>
          </a:r>
        </a:p>
        <a:p>
          <a:pPr marL="57150" lvl="1" indent="-57150" algn="l" defTabSz="444500">
            <a:lnSpc>
              <a:spcPct val="90000"/>
            </a:lnSpc>
            <a:spcBef>
              <a:spcPct val="0"/>
            </a:spcBef>
            <a:spcAft>
              <a:spcPct val="15000"/>
            </a:spcAft>
            <a:buChar char="•"/>
          </a:pPr>
          <a:r>
            <a:rPr lang="sv-SE" sz="1000" kern="1200" dirty="0">
              <a:solidFill>
                <a:schemeClr val="tx1"/>
              </a:solidFill>
            </a:rPr>
            <a:t>Hembesök</a:t>
          </a:r>
        </a:p>
        <a:p>
          <a:pPr marL="57150" lvl="1" indent="-57150" algn="l" defTabSz="444500">
            <a:lnSpc>
              <a:spcPct val="90000"/>
            </a:lnSpc>
            <a:spcBef>
              <a:spcPct val="0"/>
            </a:spcBef>
            <a:spcAft>
              <a:spcPct val="15000"/>
            </a:spcAft>
            <a:buChar char="•"/>
          </a:pPr>
          <a:r>
            <a:rPr lang="sv-SE" sz="1000" kern="1200" dirty="0">
              <a:solidFill>
                <a:schemeClr val="tx1"/>
              </a:solidFill>
            </a:rPr>
            <a:t>Distanskontakt</a:t>
          </a:r>
        </a:p>
      </dsp:txBody>
      <dsp:txXfrm>
        <a:off x="363303" y="1189756"/>
        <a:ext cx="1759731" cy="967432"/>
      </dsp:txXfrm>
    </dsp:sp>
    <dsp:sp modelId="{F20F77A0-2D58-4284-A29F-193F3976B940}">
      <dsp:nvSpPr>
        <dsp:cNvPr id="0" name=""/>
        <dsp:cNvSpPr/>
      </dsp:nvSpPr>
      <dsp:spPr>
        <a:xfrm>
          <a:off x="167179" y="952125"/>
          <a:ext cx="166026" cy="1950958"/>
        </a:xfrm>
        <a:custGeom>
          <a:avLst/>
          <a:gdLst/>
          <a:ahLst/>
          <a:cxnLst/>
          <a:rect l="0" t="0" r="0" b="0"/>
          <a:pathLst>
            <a:path>
              <a:moveTo>
                <a:pt x="0" y="0"/>
              </a:moveTo>
              <a:lnTo>
                <a:pt x="0" y="1950958"/>
              </a:lnTo>
              <a:lnTo>
                <a:pt x="166026" y="1950958"/>
              </a:lnTo>
            </a:path>
          </a:pathLst>
        </a:custGeom>
        <a:noFill/>
        <a:ln w="12700" cap="flat" cmpd="sng" algn="ctr">
          <a:solidFill>
            <a:schemeClr val="accent4">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AE99246-D7E1-4FE1-ADFD-401620400C64}">
      <dsp:nvSpPr>
        <dsp:cNvPr id="0" name=""/>
        <dsp:cNvSpPr/>
      </dsp:nvSpPr>
      <dsp:spPr>
        <a:xfrm>
          <a:off x="333205" y="2394819"/>
          <a:ext cx="1821892" cy="1016529"/>
        </a:xfrm>
        <a:prstGeom prst="roundRect">
          <a:avLst>
            <a:gd name="adj" fmla="val 10000"/>
          </a:avLst>
        </a:prstGeom>
        <a:solidFill>
          <a:schemeClr val="lt1">
            <a:alpha val="90000"/>
            <a:hueOff val="0"/>
            <a:satOff val="0"/>
            <a:lumOff val="0"/>
            <a:alphaOff val="0"/>
          </a:schemeClr>
        </a:solidFill>
        <a:ln w="12700" cap="flat" cmpd="sng" algn="ctr">
          <a:solidFill>
            <a:schemeClr val="accent3">
              <a:hueOff val="-885225"/>
              <a:satOff val="-1015"/>
              <a:lumOff val="98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9050" tIns="12700" rIns="19050" bIns="12700" numCol="1" spcCol="1270" anchor="t" anchorCtr="0">
          <a:noAutofit/>
        </a:bodyPr>
        <a:lstStyle/>
        <a:p>
          <a:pPr marL="0" lvl="0" indent="0" algn="l" defTabSz="444500">
            <a:lnSpc>
              <a:spcPct val="90000"/>
            </a:lnSpc>
            <a:spcBef>
              <a:spcPct val="0"/>
            </a:spcBef>
            <a:spcAft>
              <a:spcPct val="35000"/>
            </a:spcAft>
            <a:buNone/>
          </a:pPr>
          <a:r>
            <a:rPr lang="sv-SE" sz="1000" b="1" kern="1200" dirty="0">
              <a:solidFill>
                <a:schemeClr val="tx1"/>
              </a:solidFill>
            </a:rPr>
            <a:t>Hemsjukvård</a:t>
          </a:r>
        </a:p>
        <a:p>
          <a:pPr marL="57150" lvl="1" indent="-57150" algn="l" defTabSz="444500">
            <a:lnSpc>
              <a:spcPct val="90000"/>
            </a:lnSpc>
            <a:spcBef>
              <a:spcPct val="0"/>
            </a:spcBef>
            <a:spcAft>
              <a:spcPct val="15000"/>
            </a:spcAft>
            <a:buChar char="•"/>
          </a:pPr>
          <a:r>
            <a:rPr lang="sv-SE" sz="1000" kern="1200" dirty="0">
              <a:solidFill>
                <a:schemeClr val="tx1"/>
              </a:solidFill>
            </a:rPr>
            <a:t>Hemsjukvårdsbesök</a:t>
          </a:r>
        </a:p>
        <a:p>
          <a:pPr marL="57150" lvl="1" indent="-57150" algn="l" defTabSz="444500">
            <a:lnSpc>
              <a:spcPct val="90000"/>
            </a:lnSpc>
            <a:spcBef>
              <a:spcPct val="0"/>
            </a:spcBef>
            <a:spcAft>
              <a:spcPct val="15000"/>
            </a:spcAft>
            <a:buChar char="•"/>
          </a:pPr>
          <a:r>
            <a:rPr lang="sv-SE" sz="1000" kern="1200" dirty="0">
              <a:solidFill>
                <a:schemeClr val="tx1"/>
              </a:solidFill>
            </a:rPr>
            <a:t>Distanskontakt</a:t>
          </a:r>
        </a:p>
      </dsp:txBody>
      <dsp:txXfrm>
        <a:off x="362978" y="2424592"/>
        <a:ext cx="1762346" cy="956983"/>
      </dsp:txXfrm>
    </dsp:sp>
    <dsp:sp modelId="{9CF51CA5-1954-4CE6-8A7E-67B6A6BA7A69}">
      <dsp:nvSpPr>
        <dsp:cNvPr id="0" name=""/>
        <dsp:cNvSpPr/>
      </dsp:nvSpPr>
      <dsp:spPr>
        <a:xfrm>
          <a:off x="167179" y="952125"/>
          <a:ext cx="166026" cy="3081821"/>
        </a:xfrm>
        <a:custGeom>
          <a:avLst/>
          <a:gdLst/>
          <a:ahLst/>
          <a:cxnLst/>
          <a:rect l="0" t="0" r="0" b="0"/>
          <a:pathLst>
            <a:path>
              <a:moveTo>
                <a:pt x="0" y="0"/>
              </a:moveTo>
              <a:lnTo>
                <a:pt x="0" y="3081821"/>
              </a:lnTo>
              <a:lnTo>
                <a:pt x="166026" y="3081821"/>
              </a:lnTo>
            </a:path>
          </a:pathLst>
        </a:custGeom>
        <a:noFill/>
        <a:ln w="12700" cap="flat" cmpd="sng" algn="ctr">
          <a:solidFill>
            <a:schemeClr val="accent4">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C44CAAF-DAF9-4607-9D03-F2FE0CB182C2}">
      <dsp:nvSpPr>
        <dsp:cNvPr id="0" name=""/>
        <dsp:cNvSpPr/>
      </dsp:nvSpPr>
      <dsp:spPr>
        <a:xfrm>
          <a:off x="333205" y="3618881"/>
          <a:ext cx="1821892" cy="830131"/>
        </a:xfrm>
        <a:prstGeom prst="roundRect">
          <a:avLst>
            <a:gd name="adj" fmla="val 10000"/>
          </a:avLst>
        </a:prstGeom>
        <a:solidFill>
          <a:schemeClr val="lt1">
            <a:alpha val="90000"/>
            <a:hueOff val="0"/>
            <a:satOff val="0"/>
            <a:lumOff val="0"/>
            <a:alphaOff val="0"/>
          </a:schemeClr>
        </a:solidFill>
        <a:ln w="12700" cap="flat" cmpd="sng" algn="ctr">
          <a:solidFill>
            <a:schemeClr val="accent3">
              <a:hueOff val="-1770450"/>
              <a:satOff val="-2031"/>
              <a:lumOff val="1961"/>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9050" tIns="12700" rIns="19050" bIns="12700" numCol="1" spcCol="1270" anchor="t" anchorCtr="0">
          <a:noAutofit/>
        </a:bodyPr>
        <a:lstStyle/>
        <a:p>
          <a:pPr marL="0" lvl="0" indent="0" algn="l" defTabSz="444500">
            <a:lnSpc>
              <a:spcPct val="90000"/>
            </a:lnSpc>
            <a:spcBef>
              <a:spcPct val="0"/>
            </a:spcBef>
            <a:spcAft>
              <a:spcPct val="35000"/>
            </a:spcAft>
            <a:buNone/>
          </a:pPr>
          <a:r>
            <a:rPr lang="sv-SE" sz="1000" b="1" kern="1200" dirty="0">
              <a:solidFill>
                <a:schemeClr val="tx1"/>
              </a:solidFill>
            </a:rPr>
            <a:t>Slutenvård</a:t>
          </a:r>
        </a:p>
        <a:p>
          <a:pPr marL="57150" lvl="1" indent="-57150" algn="l" defTabSz="444500">
            <a:lnSpc>
              <a:spcPct val="90000"/>
            </a:lnSpc>
            <a:spcBef>
              <a:spcPct val="0"/>
            </a:spcBef>
            <a:spcAft>
              <a:spcPct val="15000"/>
            </a:spcAft>
            <a:buChar char="•"/>
          </a:pPr>
          <a:r>
            <a:rPr lang="sv-SE" sz="1000" kern="1200" dirty="0">
              <a:solidFill>
                <a:schemeClr val="tx1"/>
              </a:solidFill>
            </a:rPr>
            <a:t>Vårdtillfälle</a:t>
          </a:r>
        </a:p>
      </dsp:txBody>
      <dsp:txXfrm>
        <a:off x="357519" y="3643195"/>
        <a:ext cx="1773264" cy="781503"/>
      </dsp:txXfrm>
    </dsp:sp>
    <dsp:sp modelId="{0146A7B6-6B42-4519-B6FE-ABFFCEFC4111}">
      <dsp:nvSpPr>
        <dsp:cNvPr id="0" name=""/>
        <dsp:cNvSpPr/>
      </dsp:nvSpPr>
      <dsp:spPr>
        <a:xfrm>
          <a:off x="2151279" y="405957"/>
          <a:ext cx="2094421" cy="546168"/>
        </a:xfrm>
        <a:prstGeom prst="roundRect">
          <a:avLst>
            <a:gd name="adj" fmla="val 10000"/>
          </a:avLst>
        </a:prstGeom>
        <a:solidFill>
          <a:schemeClr val="accent3">
            <a:hueOff val="-2655675"/>
            <a:satOff val="-3046"/>
            <a:lumOff val="2941"/>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2700" rIns="19050" bIns="12700" numCol="1" spcCol="1270" anchor="ctr" anchorCtr="0">
          <a:noAutofit/>
        </a:bodyPr>
        <a:lstStyle/>
        <a:p>
          <a:pPr marL="0" lvl="0" indent="0" algn="ctr" defTabSz="444500">
            <a:lnSpc>
              <a:spcPct val="90000"/>
            </a:lnSpc>
            <a:spcBef>
              <a:spcPct val="0"/>
            </a:spcBef>
            <a:spcAft>
              <a:spcPct val="35000"/>
            </a:spcAft>
            <a:buNone/>
          </a:pPr>
          <a:r>
            <a:rPr lang="sv-SE" sz="1000" kern="1200" dirty="0">
              <a:solidFill>
                <a:schemeClr val="bg1"/>
              </a:solidFill>
            </a:rPr>
            <a:t>Specialiserad vård</a:t>
          </a:r>
        </a:p>
      </dsp:txBody>
      <dsp:txXfrm>
        <a:off x="2167276" y="421954"/>
        <a:ext cx="2062427" cy="514174"/>
      </dsp:txXfrm>
    </dsp:sp>
    <dsp:sp modelId="{79CF419B-1B40-4105-BA74-DF81F976584F}">
      <dsp:nvSpPr>
        <dsp:cNvPr id="0" name=""/>
        <dsp:cNvSpPr/>
      </dsp:nvSpPr>
      <dsp:spPr>
        <a:xfrm>
          <a:off x="2360722" y="952125"/>
          <a:ext cx="209442" cy="832763"/>
        </a:xfrm>
        <a:custGeom>
          <a:avLst/>
          <a:gdLst/>
          <a:ahLst/>
          <a:cxnLst/>
          <a:rect l="0" t="0" r="0" b="0"/>
          <a:pathLst>
            <a:path>
              <a:moveTo>
                <a:pt x="0" y="0"/>
              </a:moveTo>
              <a:lnTo>
                <a:pt x="0" y="832763"/>
              </a:lnTo>
              <a:lnTo>
                <a:pt x="209442" y="832763"/>
              </a:lnTo>
            </a:path>
          </a:pathLst>
        </a:custGeom>
        <a:noFill/>
        <a:ln w="12700" cap="flat" cmpd="sng" algn="ctr">
          <a:solidFill>
            <a:schemeClr val="accent4">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14B09DF0-6A8D-4282-AC61-7DF93AD9F4D0}">
      <dsp:nvSpPr>
        <dsp:cNvPr id="0" name=""/>
        <dsp:cNvSpPr/>
      </dsp:nvSpPr>
      <dsp:spPr>
        <a:xfrm>
          <a:off x="2570164" y="1159658"/>
          <a:ext cx="1949587" cy="1250460"/>
        </a:xfrm>
        <a:prstGeom prst="roundRect">
          <a:avLst>
            <a:gd name="adj" fmla="val 10000"/>
          </a:avLst>
        </a:prstGeom>
        <a:solidFill>
          <a:schemeClr val="lt1">
            <a:alpha val="90000"/>
            <a:hueOff val="0"/>
            <a:satOff val="0"/>
            <a:lumOff val="0"/>
            <a:alphaOff val="0"/>
          </a:schemeClr>
        </a:solidFill>
        <a:ln w="12700" cap="flat" cmpd="sng" algn="ctr">
          <a:solidFill>
            <a:schemeClr val="accent3">
              <a:hueOff val="-2655675"/>
              <a:satOff val="-3046"/>
              <a:lumOff val="2941"/>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9050" tIns="12700" rIns="19050" bIns="12700" numCol="1" spcCol="1270" anchor="t" anchorCtr="0">
          <a:noAutofit/>
        </a:bodyPr>
        <a:lstStyle/>
        <a:p>
          <a:pPr marL="0" lvl="0" indent="0" algn="l" defTabSz="444500">
            <a:lnSpc>
              <a:spcPct val="90000"/>
            </a:lnSpc>
            <a:spcBef>
              <a:spcPct val="0"/>
            </a:spcBef>
            <a:spcAft>
              <a:spcPct val="35000"/>
            </a:spcAft>
            <a:buNone/>
          </a:pPr>
          <a:r>
            <a:rPr lang="sv-SE" sz="1000" b="1" kern="1200" dirty="0">
              <a:solidFill>
                <a:schemeClr val="tx1"/>
              </a:solidFill>
            </a:rPr>
            <a:t>Öppenvård</a:t>
          </a:r>
        </a:p>
        <a:p>
          <a:pPr marL="57150" lvl="1" indent="-57150" algn="l" defTabSz="444500">
            <a:lnSpc>
              <a:spcPct val="90000"/>
            </a:lnSpc>
            <a:spcBef>
              <a:spcPct val="0"/>
            </a:spcBef>
            <a:spcAft>
              <a:spcPct val="15000"/>
            </a:spcAft>
            <a:buChar char="•"/>
          </a:pPr>
          <a:r>
            <a:rPr lang="sv-SE" sz="1000" kern="1200" dirty="0">
              <a:solidFill>
                <a:schemeClr val="tx1"/>
              </a:solidFill>
            </a:rPr>
            <a:t>Mottagningsbesök inkl. hembesök</a:t>
          </a:r>
        </a:p>
        <a:p>
          <a:pPr marL="57150" lvl="1" indent="-57150" algn="l" defTabSz="444500">
            <a:lnSpc>
              <a:spcPct val="90000"/>
            </a:lnSpc>
            <a:spcBef>
              <a:spcPct val="0"/>
            </a:spcBef>
            <a:spcAft>
              <a:spcPct val="15000"/>
            </a:spcAft>
            <a:buChar char="•"/>
          </a:pPr>
          <a:r>
            <a:rPr lang="sv-SE" sz="1000" kern="1200" dirty="0">
              <a:solidFill>
                <a:schemeClr val="tx1"/>
              </a:solidFill>
            </a:rPr>
            <a:t>Dagsjukvård</a:t>
          </a:r>
        </a:p>
        <a:p>
          <a:pPr marL="57150" lvl="1" indent="-57150" algn="l" defTabSz="444500">
            <a:lnSpc>
              <a:spcPct val="90000"/>
            </a:lnSpc>
            <a:spcBef>
              <a:spcPct val="0"/>
            </a:spcBef>
            <a:spcAft>
              <a:spcPct val="15000"/>
            </a:spcAft>
            <a:buChar char="•"/>
          </a:pPr>
          <a:r>
            <a:rPr lang="sv-SE" sz="1000" kern="1200" dirty="0">
              <a:solidFill>
                <a:schemeClr val="tx1"/>
              </a:solidFill>
            </a:rPr>
            <a:t>Distanskontakt</a:t>
          </a:r>
        </a:p>
      </dsp:txBody>
      <dsp:txXfrm>
        <a:off x="2606789" y="1196283"/>
        <a:ext cx="1876337" cy="1177210"/>
      </dsp:txXfrm>
    </dsp:sp>
    <dsp:sp modelId="{4BD1A70B-AA5E-4664-BB73-813FA706D716}">
      <dsp:nvSpPr>
        <dsp:cNvPr id="0" name=""/>
        <dsp:cNvSpPr/>
      </dsp:nvSpPr>
      <dsp:spPr>
        <a:xfrm>
          <a:off x="2360722" y="952125"/>
          <a:ext cx="232738" cy="2006095"/>
        </a:xfrm>
        <a:custGeom>
          <a:avLst/>
          <a:gdLst/>
          <a:ahLst/>
          <a:cxnLst/>
          <a:rect l="0" t="0" r="0" b="0"/>
          <a:pathLst>
            <a:path>
              <a:moveTo>
                <a:pt x="0" y="0"/>
              </a:moveTo>
              <a:lnTo>
                <a:pt x="0" y="2006095"/>
              </a:lnTo>
              <a:lnTo>
                <a:pt x="232738" y="2006095"/>
              </a:lnTo>
            </a:path>
          </a:pathLst>
        </a:custGeom>
        <a:noFill/>
        <a:ln w="12700" cap="flat" cmpd="sng" algn="ctr">
          <a:solidFill>
            <a:schemeClr val="accent4">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0B0B2D-47B0-46A2-958E-F8574D5A3F7F}">
      <dsp:nvSpPr>
        <dsp:cNvPr id="0" name=""/>
        <dsp:cNvSpPr/>
      </dsp:nvSpPr>
      <dsp:spPr>
        <a:xfrm>
          <a:off x="2593461" y="2543155"/>
          <a:ext cx="2063680" cy="830131"/>
        </a:xfrm>
        <a:prstGeom prst="roundRect">
          <a:avLst>
            <a:gd name="adj" fmla="val 10000"/>
          </a:avLst>
        </a:prstGeom>
        <a:solidFill>
          <a:schemeClr val="lt1">
            <a:alpha val="90000"/>
            <a:hueOff val="0"/>
            <a:satOff val="0"/>
            <a:lumOff val="0"/>
            <a:alphaOff val="0"/>
          </a:schemeClr>
        </a:solidFill>
        <a:ln w="12700" cap="flat" cmpd="sng" algn="ctr">
          <a:solidFill>
            <a:schemeClr val="accent3">
              <a:hueOff val="-3540901"/>
              <a:satOff val="-4062"/>
              <a:lumOff val="3922"/>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9050" tIns="12700" rIns="19050" bIns="12700" numCol="1" spcCol="1270" anchor="t" anchorCtr="0">
          <a:noAutofit/>
        </a:bodyPr>
        <a:lstStyle/>
        <a:p>
          <a:pPr marL="0" lvl="0" indent="0" algn="l" defTabSz="444500">
            <a:lnSpc>
              <a:spcPct val="90000"/>
            </a:lnSpc>
            <a:spcBef>
              <a:spcPct val="0"/>
            </a:spcBef>
            <a:spcAft>
              <a:spcPct val="35000"/>
            </a:spcAft>
            <a:buNone/>
          </a:pPr>
          <a:r>
            <a:rPr lang="sv-SE" sz="1000" b="1" kern="1200" dirty="0">
              <a:solidFill>
                <a:schemeClr val="tx1"/>
              </a:solidFill>
            </a:rPr>
            <a:t>Hemsjukvård</a:t>
          </a:r>
        </a:p>
        <a:p>
          <a:pPr marL="57150" lvl="1" indent="-57150" algn="l" defTabSz="444500">
            <a:lnSpc>
              <a:spcPct val="90000"/>
            </a:lnSpc>
            <a:spcBef>
              <a:spcPct val="0"/>
            </a:spcBef>
            <a:spcAft>
              <a:spcPct val="15000"/>
            </a:spcAft>
            <a:buChar char="•"/>
          </a:pPr>
          <a:r>
            <a:rPr lang="sv-SE" sz="1000" kern="1200" dirty="0">
              <a:solidFill>
                <a:schemeClr val="tx1"/>
              </a:solidFill>
            </a:rPr>
            <a:t>Hemsjukvårdsbesök</a:t>
          </a:r>
        </a:p>
        <a:p>
          <a:pPr marL="57150" lvl="1" indent="-57150" algn="l" defTabSz="444500">
            <a:lnSpc>
              <a:spcPct val="90000"/>
            </a:lnSpc>
            <a:spcBef>
              <a:spcPct val="0"/>
            </a:spcBef>
            <a:spcAft>
              <a:spcPct val="15000"/>
            </a:spcAft>
            <a:buChar char="•"/>
          </a:pPr>
          <a:r>
            <a:rPr lang="sv-SE" sz="1000" kern="1200" dirty="0">
              <a:solidFill>
                <a:schemeClr val="tx1"/>
              </a:solidFill>
            </a:rPr>
            <a:t>Distanskontakt</a:t>
          </a:r>
        </a:p>
      </dsp:txBody>
      <dsp:txXfrm>
        <a:off x="2617775" y="2567469"/>
        <a:ext cx="2015052" cy="781503"/>
      </dsp:txXfrm>
    </dsp:sp>
    <dsp:sp modelId="{2F0AE793-70B2-4DF7-936F-EDB4E8064B07}">
      <dsp:nvSpPr>
        <dsp:cNvPr id="0" name=""/>
        <dsp:cNvSpPr/>
      </dsp:nvSpPr>
      <dsp:spPr>
        <a:xfrm>
          <a:off x="2360722" y="952125"/>
          <a:ext cx="164601" cy="3426849"/>
        </a:xfrm>
        <a:custGeom>
          <a:avLst/>
          <a:gdLst/>
          <a:ahLst/>
          <a:cxnLst/>
          <a:rect l="0" t="0" r="0" b="0"/>
          <a:pathLst>
            <a:path>
              <a:moveTo>
                <a:pt x="0" y="0"/>
              </a:moveTo>
              <a:lnTo>
                <a:pt x="0" y="3426849"/>
              </a:lnTo>
              <a:lnTo>
                <a:pt x="164601" y="3426849"/>
              </a:lnTo>
            </a:path>
          </a:pathLst>
        </a:custGeom>
        <a:noFill/>
        <a:ln w="12700" cap="flat" cmpd="sng" algn="ctr">
          <a:solidFill>
            <a:schemeClr val="accent4">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3B216C1-D8B5-4609-90A9-D6114E50F2E3}">
      <dsp:nvSpPr>
        <dsp:cNvPr id="0" name=""/>
        <dsp:cNvSpPr/>
      </dsp:nvSpPr>
      <dsp:spPr>
        <a:xfrm>
          <a:off x="2525323" y="3963909"/>
          <a:ext cx="2062936" cy="830131"/>
        </a:xfrm>
        <a:prstGeom prst="roundRect">
          <a:avLst>
            <a:gd name="adj" fmla="val 10000"/>
          </a:avLst>
        </a:prstGeom>
        <a:solidFill>
          <a:schemeClr val="lt1">
            <a:alpha val="90000"/>
            <a:hueOff val="0"/>
            <a:satOff val="0"/>
            <a:lumOff val="0"/>
            <a:alphaOff val="0"/>
          </a:schemeClr>
        </a:solidFill>
        <a:ln w="12700" cap="flat" cmpd="sng" algn="ctr">
          <a:solidFill>
            <a:schemeClr val="accent3">
              <a:hueOff val="-4426126"/>
              <a:satOff val="-5077"/>
              <a:lumOff val="4902"/>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9050" tIns="12700" rIns="19050" bIns="12700" numCol="1" spcCol="1270" anchor="t" anchorCtr="0">
          <a:noAutofit/>
        </a:bodyPr>
        <a:lstStyle/>
        <a:p>
          <a:pPr marL="0" lvl="0" indent="0" algn="l" defTabSz="444500">
            <a:lnSpc>
              <a:spcPct val="90000"/>
            </a:lnSpc>
            <a:spcBef>
              <a:spcPct val="0"/>
            </a:spcBef>
            <a:spcAft>
              <a:spcPct val="35000"/>
            </a:spcAft>
            <a:buNone/>
          </a:pPr>
          <a:r>
            <a:rPr lang="sv-SE" sz="1000" b="1" kern="1200" dirty="0">
              <a:solidFill>
                <a:schemeClr val="tx1"/>
              </a:solidFill>
            </a:rPr>
            <a:t>Slutenvård</a:t>
          </a:r>
        </a:p>
        <a:p>
          <a:pPr marL="57150" lvl="1" indent="-57150" algn="l" defTabSz="444500">
            <a:lnSpc>
              <a:spcPct val="90000"/>
            </a:lnSpc>
            <a:spcBef>
              <a:spcPct val="0"/>
            </a:spcBef>
            <a:spcAft>
              <a:spcPct val="15000"/>
            </a:spcAft>
            <a:buChar char="•"/>
          </a:pPr>
          <a:r>
            <a:rPr lang="sv-SE" sz="1000" kern="1200" dirty="0">
              <a:solidFill>
                <a:schemeClr val="tx1"/>
              </a:solidFill>
            </a:rPr>
            <a:t>Vårdtillfälle</a:t>
          </a:r>
        </a:p>
      </dsp:txBody>
      <dsp:txXfrm>
        <a:off x="2549637" y="3988223"/>
        <a:ext cx="2014308" cy="781503"/>
      </dsp:txXfrm>
    </dsp:sp>
    <dsp:sp modelId="{75A3D3DE-0C3A-4DE8-96D3-39BD8F6468DD}">
      <dsp:nvSpPr>
        <dsp:cNvPr id="0" name=""/>
        <dsp:cNvSpPr/>
      </dsp:nvSpPr>
      <dsp:spPr>
        <a:xfrm>
          <a:off x="4660767" y="405957"/>
          <a:ext cx="2650377" cy="546168"/>
        </a:xfrm>
        <a:prstGeom prst="roundRect">
          <a:avLst>
            <a:gd name="adj" fmla="val 10000"/>
          </a:avLst>
        </a:prstGeom>
        <a:solidFill>
          <a:schemeClr val="accent3">
            <a:hueOff val="-5311351"/>
            <a:satOff val="-6093"/>
            <a:lumOff val="5883"/>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19050" tIns="12700" rIns="19050" bIns="12700" numCol="1" spcCol="1270" anchor="ctr" anchorCtr="0">
          <a:noAutofit/>
        </a:bodyPr>
        <a:lstStyle/>
        <a:p>
          <a:pPr marL="0" lvl="0" indent="0" algn="ctr" defTabSz="444500">
            <a:lnSpc>
              <a:spcPct val="90000"/>
            </a:lnSpc>
            <a:spcBef>
              <a:spcPct val="0"/>
            </a:spcBef>
            <a:spcAft>
              <a:spcPct val="35000"/>
            </a:spcAft>
            <a:buNone/>
          </a:pPr>
          <a:r>
            <a:rPr lang="sv-SE" sz="1000" kern="1200" dirty="0">
              <a:solidFill>
                <a:schemeClr val="bg1"/>
              </a:solidFill>
            </a:rPr>
            <a:t>Övrig hälso- och sjukvård</a:t>
          </a:r>
        </a:p>
      </dsp:txBody>
      <dsp:txXfrm>
        <a:off x="4676764" y="421954"/>
        <a:ext cx="2618383" cy="514174"/>
      </dsp:txXfrm>
    </dsp:sp>
    <dsp:sp modelId="{2CD1C664-8072-441D-B6D4-36CBEA56C80B}">
      <dsp:nvSpPr>
        <dsp:cNvPr id="0" name=""/>
        <dsp:cNvSpPr/>
      </dsp:nvSpPr>
      <dsp:spPr>
        <a:xfrm>
          <a:off x="4925805" y="952125"/>
          <a:ext cx="221339" cy="717304"/>
        </a:xfrm>
        <a:custGeom>
          <a:avLst/>
          <a:gdLst/>
          <a:ahLst/>
          <a:cxnLst/>
          <a:rect l="0" t="0" r="0" b="0"/>
          <a:pathLst>
            <a:path>
              <a:moveTo>
                <a:pt x="0" y="0"/>
              </a:moveTo>
              <a:lnTo>
                <a:pt x="0" y="717304"/>
              </a:lnTo>
              <a:lnTo>
                <a:pt x="221339" y="717304"/>
              </a:lnTo>
            </a:path>
          </a:pathLst>
        </a:custGeom>
        <a:noFill/>
        <a:ln w="12700" cap="flat" cmpd="sng" algn="ctr">
          <a:solidFill>
            <a:schemeClr val="accent4">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88B0B181-380E-4D41-ACAF-E68BD7FE4418}">
      <dsp:nvSpPr>
        <dsp:cNvPr id="0" name=""/>
        <dsp:cNvSpPr/>
      </dsp:nvSpPr>
      <dsp:spPr>
        <a:xfrm>
          <a:off x="5147144" y="1107186"/>
          <a:ext cx="1983456" cy="1124487"/>
        </a:xfrm>
        <a:prstGeom prst="roundRect">
          <a:avLst>
            <a:gd name="adj" fmla="val 10000"/>
          </a:avLst>
        </a:prstGeom>
        <a:solidFill>
          <a:schemeClr val="lt1">
            <a:alpha val="90000"/>
            <a:hueOff val="0"/>
            <a:satOff val="0"/>
            <a:lumOff val="0"/>
            <a:alphaOff val="0"/>
          </a:schemeClr>
        </a:solidFill>
        <a:ln w="12700" cap="flat" cmpd="sng" algn="ctr">
          <a:solidFill>
            <a:schemeClr val="accent3">
              <a:hueOff val="-5311351"/>
              <a:satOff val="-6093"/>
              <a:lumOff val="5883"/>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19050" tIns="12700" rIns="19050" bIns="12700" numCol="1" spcCol="1270" anchor="t" anchorCtr="0">
          <a:noAutofit/>
        </a:bodyPr>
        <a:lstStyle/>
        <a:p>
          <a:pPr marL="0" lvl="0" indent="0" algn="l" defTabSz="444500">
            <a:lnSpc>
              <a:spcPct val="90000"/>
            </a:lnSpc>
            <a:spcBef>
              <a:spcPct val="0"/>
            </a:spcBef>
            <a:spcAft>
              <a:spcPct val="35000"/>
            </a:spcAft>
            <a:buNone/>
          </a:pPr>
          <a:r>
            <a:rPr lang="sv-SE" sz="1000" b="1" kern="1200" dirty="0">
              <a:solidFill>
                <a:schemeClr val="tx1"/>
              </a:solidFill>
            </a:rPr>
            <a:t>Funktionshinders-verksamhet/ hjälpmedelsverks.</a:t>
          </a:r>
        </a:p>
        <a:p>
          <a:pPr marL="57150" lvl="1" indent="-57150" algn="l" defTabSz="444500">
            <a:lnSpc>
              <a:spcPct val="90000"/>
            </a:lnSpc>
            <a:spcBef>
              <a:spcPct val="0"/>
            </a:spcBef>
            <a:spcAft>
              <a:spcPct val="15000"/>
            </a:spcAft>
            <a:buChar char="•"/>
          </a:pPr>
          <a:r>
            <a:rPr lang="sv-SE" sz="1000" kern="1200" dirty="0">
              <a:solidFill>
                <a:schemeClr val="tx1"/>
              </a:solidFill>
            </a:rPr>
            <a:t>Mottagningsbesök</a:t>
          </a:r>
        </a:p>
      </dsp:txBody>
      <dsp:txXfrm>
        <a:off x="5180079" y="1140121"/>
        <a:ext cx="1917586" cy="105861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62A06B2-6ACA-4344-8597-082D69CAD5C3}">
      <dsp:nvSpPr>
        <dsp:cNvPr id="0" name=""/>
        <dsp:cNvSpPr/>
      </dsp:nvSpPr>
      <dsp:spPr>
        <a:xfrm>
          <a:off x="1072953" y="419888"/>
          <a:ext cx="107346" cy="469569"/>
        </a:xfrm>
        <a:custGeom>
          <a:avLst/>
          <a:gdLst/>
          <a:ahLst/>
          <a:cxnLst/>
          <a:rect l="0" t="0" r="0" b="0"/>
          <a:pathLst>
            <a:path>
              <a:moveTo>
                <a:pt x="107346" y="0"/>
              </a:moveTo>
              <a:lnTo>
                <a:pt x="107346" y="469569"/>
              </a:lnTo>
              <a:lnTo>
                <a:pt x="0" y="469569"/>
              </a:lnTo>
            </a:path>
          </a:pathLst>
        </a:custGeom>
        <a:noFill/>
        <a:ln w="12700" cap="flat" cmpd="sng" algn="ctr">
          <a:solidFill>
            <a:schemeClr val="tx1"/>
          </a:solidFill>
          <a:prstDash val="solid"/>
          <a:miter lim="800000"/>
        </a:ln>
        <a:effectLst/>
      </dsp:spPr>
      <dsp:style>
        <a:lnRef idx="2">
          <a:scrgbClr r="0" g="0" b="0"/>
        </a:lnRef>
        <a:fillRef idx="0">
          <a:scrgbClr r="0" g="0" b="0"/>
        </a:fillRef>
        <a:effectRef idx="0">
          <a:scrgbClr r="0" g="0" b="0"/>
        </a:effectRef>
        <a:fontRef idx="minor"/>
      </dsp:style>
    </dsp:sp>
    <dsp:sp modelId="{94390C61-9B67-4C6A-B8B0-C3DFE21F7FA8}">
      <dsp:nvSpPr>
        <dsp:cNvPr id="0" name=""/>
        <dsp:cNvSpPr/>
      </dsp:nvSpPr>
      <dsp:spPr>
        <a:xfrm>
          <a:off x="2074057" y="2379177"/>
          <a:ext cx="515660" cy="323321"/>
        </a:xfrm>
        <a:custGeom>
          <a:avLst/>
          <a:gdLst/>
          <a:ahLst/>
          <a:cxnLst/>
          <a:rect l="0" t="0" r="0" b="0"/>
          <a:pathLst>
            <a:path>
              <a:moveTo>
                <a:pt x="0" y="0"/>
              </a:moveTo>
              <a:lnTo>
                <a:pt x="0" y="323321"/>
              </a:lnTo>
              <a:lnTo>
                <a:pt x="515660" y="323321"/>
              </a:lnTo>
            </a:path>
          </a:pathLst>
        </a:custGeom>
        <a:noFill/>
        <a:ln w="12700" cap="flat" cmpd="sng" algn="ctr">
          <a:solidFill>
            <a:schemeClr val="tx1"/>
          </a:solidFill>
          <a:prstDash val="solid"/>
          <a:miter lim="800000"/>
        </a:ln>
        <a:effectLst/>
      </dsp:spPr>
      <dsp:style>
        <a:lnRef idx="2">
          <a:scrgbClr r="0" g="0" b="0"/>
        </a:lnRef>
        <a:fillRef idx="0">
          <a:scrgbClr r="0" g="0" b="0"/>
        </a:fillRef>
        <a:effectRef idx="0">
          <a:scrgbClr r="0" g="0" b="0"/>
        </a:effectRef>
        <a:fontRef idx="minor"/>
      </dsp:style>
    </dsp:sp>
    <dsp:sp modelId="{D515F4B8-69BE-4FEC-B3E0-FB9F9239AF32}">
      <dsp:nvSpPr>
        <dsp:cNvPr id="0" name=""/>
        <dsp:cNvSpPr/>
      </dsp:nvSpPr>
      <dsp:spPr>
        <a:xfrm>
          <a:off x="2074057" y="2379177"/>
          <a:ext cx="509084" cy="824175"/>
        </a:xfrm>
        <a:custGeom>
          <a:avLst/>
          <a:gdLst/>
          <a:ahLst/>
          <a:cxnLst/>
          <a:rect l="0" t="0" r="0" b="0"/>
          <a:pathLst>
            <a:path>
              <a:moveTo>
                <a:pt x="0" y="0"/>
              </a:moveTo>
              <a:lnTo>
                <a:pt x="0" y="824175"/>
              </a:lnTo>
              <a:lnTo>
                <a:pt x="509084" y="824175"/>
              </a:lnTo>
            </a:path>
          </a:pathLst>
        </a:custGeom>
        <a:noFill/>
        <a:ln w="12700" cap="flat" cmpd="sng" algn="ctr">
          <a:solidFill>
            <a:schemeClr val="tx1"/>
          </a:solidFill>
          <a:prstDash val="solid"/>
          <a:miter lim="800000"/>
        </a:ln>
        <a:effectLst/>
      </dsp:spPr>
      <dsp:style>
        <a:lnRef idx="2">
          <a:scrgbClr r="0" g="0" b="0"/>
        </a:lnRef>
        <a:fillRef idx="0">
          <a:scrgbClr r="0" g="0" b="0"/>
        </a:fillRef>
        <a:effectRef idx="0">
          <a:scrgbClr r="0" g="0" b="0"/>
        </a:effectRef>
        <a:fontRef idx="minor"/>
      </dsp:style>
    </dsp:sp>
    <dsp:sp modelId="{7498B1BC-CF3D-4181-BD3D-A132531B38FC}">
      <dsp:nvSpPr>
        <dsp:cNvPr id="0" name=""/>
        <dsp:cNvSpPr/>
      </dsp:nvSpPr>
      <dsp:spPr>
        <a:xfrm>
          <a:off x="1137475" y="1707085"/>
          <a:ext cx="1571957" cy="275937"/>
        </a:xfrm>
        <a:custGeom>
          <a:avLst/>
          <a:gdLst/>
          <a:ahLst/>
          <a:cxnLst/>
          <a:rect l="0" t="0" r="0" b="0"/>
          <a:pathLst>
            <a:path>
              <a:moveTo>
                <a:pt x="0" y="0"/>
              </a:moveTo>
              <a:lnTo>
                <a:pt x="0" y="192745"/>
              </a:lnTo>
              <a:lnTo>
                <a:pt x="1571957" y="192745"/>
              </a:lnTo>
              <a:lnTo>
                <a:pt x="1571957" y="275937"/>
              </a:lnTo>
            </a:path>
          </a:pathLst>
        </a:custGeom>
        <a:noFill/>
        <a:ln w="12700" cap="flat" cmpd="sng" algn="ctr">
          <a:solidFill>
            <a:schemeClr val="tx1"/>
          </a:solidFill>
          <a:prstDash val="solid"/>
          <a:miter lim="800000"/>
        </a:ln>
        <a:effectLst/>
      </dsp:spPr>
      <dsp:style>
        <a:lnRef idx="2">
          <a:scrgbClr r="0" g="0" b="0"/>
        </a:lnRef>
        <a:fillRef idx="0">
          <a:scrgbClr r="0" g="0" b="0"/>
        </a:fillRef>
        <a:effectRef idx="0">
          <a:scrgbClr r="0" g="0" b="0"/>
        </a:effectRef>
        <a:fontRef idx="minor"/>
      </dsp:style>
    </dsp:sp>
    <dsp:sp modelId="{EE89B750-F468-4FCF-8A71-E3B8BE7AF136}">
      <dsp:nvSpPr>
        <dsp:cNvPr id="0" name=""/>
        <dsp:cNvSpPr/>
      </dsp:nvSpPr>
      <dsp:spPr>
        <a:xfrm>
          <a:off x="714987" y="1707085"/>
          <a:ext cx="422487" cy="310696"/>
        </a:xfrm>
        <a:custGeom>
          <a:avLst/>
          <a:gdLst/>
          <a:ahLst/>
          <a:cxnLst/>
          <a:rect l="0" t="0" r="0" b="0"/>
          <a:pathLst>
            <a:path>
              <a:moveTo>
                <a:pt x="422487" y="0"/>
              </a:moveTo>
              <a:lnTo>
                <a:pt x="422487" y="227503"/>
              </a:lnTo>
              <a:lnTo>
                <a:pt x="0" y="227503"/>
              </a:lnTo>
              <a:lnTo>
                <a:pt x="0" y="310696"/>
              </a:lnTo>
            </a:path>
          </a:pathLst>
        </a:custGeom>
        <a:noFill/>
        <a:ln w="12700" cap="flat" cmpd="sng" algn="ctr">
          <a:solidFill>
            <a:schemeClr val="tx1"/>
          </a:solidFill>
          <a:prstDash val="solid"/>
          <a:miter lim="800000"/>
        </a:ln>
        <a:effectLst/>
      </dsp:spPr>
      <dsp:style>
        <a:lnRef idx="2">
          <a:scrgbClr r="0" g="0" b="0"/>
        </a:lnRef>
        <a:fillRef idx="0">
          <a:scrgbClr r="0" g="0" b="0"/>
        </a:fillRef>
        <a:effectRef idx="0">
          <a:scrgbClr r="0" g="0" b="0"/>
        </a:effectRef>
        <a:fontRef idx="minor"/>
      </dsp:style>
    </dsp:sp>
    <dsp:sp modelId="{26BC50CB-00C1-4A83-A21F-DF081E7E02F8}">
      <dsp:nvSpPr>
        <dsp:cNvPr id="0" name=""/>
        <dsp:cNvSpPr/>
      </dsp:nvSpPr>
      <dsp:spPr>
        <a:xfrm>
          <a:off x="1871716" y="811998"/>
          <a:ext cx="1917114" cy="697010"/>
        </a:xfrm>
        <a:custGeom>
          <a:avLst/>
          <a:gdLst/>
          <a:ahLst/>
          <a:cxnLst/>
          <a:rect l="0" t="0" r="0" b="0"/>
          <a:pathLst>
            <a:path>
              <a:moveTo>
                <a:pt x="1917114" y="0"/>
              </a:moveTo>
              <a:lnTo>
                <a:pt x="1917114" y="697010"/>
              </a:lnTo>
              <a:lnTo>
                <a:pt x="0" y="697010"/>
              </a:lnTo>
            </a:path>
          </a:pathLst>
        </a:custGeom>
        <a:noFill/>
        <a:ln w="12700" cap="flat" cmpd="sng" algn="ctr">
          <a:solidFill>
            <a:schemeClr val="tx1"/>
          </a:solidFill>
          <a:prstDash val="solid"/>
          <a:miter lim="800000"/>
        </a:ln>
        <a:effectLst/>
      </dsp:spPr>
      <dsp:style>
        <a:lnRef idx="2">
          <a:scrgbClr r="0" g="0" b="0"/>
        </a:lnRef>
        <a:fillRef idx="0">
          <a:scrgbClr r="0" g="0" b="0"/>
        </a:fillRef>
        <a:effectRef idx="0">
          <a:scrgbClr r="0" g="0" b="0"/>
        </a:effectRef>
        <a:fontRef idx="minor"/>
      </dsp:style>
    </dsp:sp>
    <dsp:sp modelId="{3F4FCDFA-3AAE-4FE1-AB22-E763A6D60B2A}">
      <dsp:nvSpPr>
        <dsp:cNvPr id="0" name=""/>
        <dsp:cNvSpPr/>
      </dsp:nvSpPr>
      <dsp:spPr>
        <a:xfrm>
          <a:off x="3788831" y="811998"/>
          <a:ext cx="272498" cy="801353"/>
        </a:xfrm>
        <a:custGeom>
          <a:avLst/>
          <a:gdLst/>
          <a:ahLst/>
          <a:cxnLst/>
          <a:rect l="0" t="0" r="0" b="0"/>
          <a:pathLst>
            <a:path>
              <a:moveTo>
                <a:pt x="0" y="0"/>
              </a:moveTo>
              <a:lnTo>
                <a:pt x="0" y="801353"/>
              </a:lnTo>
              <a:lnTo>
                <a:pt x="272498" y="801353"/>
              </a:lnTo>
            </a:path>
          </a:pathLst>
        </a:custGeom>
        <a:noFill/>
        <a:ln w="12700" cap="flat" cmpd="sng" algn="ctr">
          <a:solidFill>
            <a:schemeClr val="tx1"/>
          </a:solidFill>
          <a:prstDash val="solid"/>
          <a:miter lim="800000"/>
        </a:ln>
        <a:effectLst/>
      </dsp:spPr>
      <dsp:style>
        <a:lnRef idx="2">
          <a:scrgbClr r="0" g="0" b="0"/>
        </a:lnRef>
        <a:fillRef idx="0">
          <a:scrgbClr r="0" g="0" b="0"/>
        </a:fillRef>
        <a:effectRef idx="0">
          <a:scrgbClr r="0" g="0" b="0"/>
        </a:effectRef>
        <a:fontRef idx="minor"/>
      </dsp:style>
    </dsp:sp>
    <dsp:sp modelId="{00CBFC23-098C-4789-9841-6F69A8804459}">
      <dsp:nvSpPr>
        <dsp:cNvPr id="0" name=""/>
        <dsp:cNvSpPr/>
      </dsp:nvSpPr>
      <dsp:spPr>
        <a:xfrm>
          <a:off x="3788831" y="811998"/>
          <a:ext cx="942733" cy="150875"/>
        </a:xfrm>
        <a:custGeom>
          <a:avLst/>
          <a:gdLst/>
          <a:ahLst/>
          <a:cxnLst/>
          <a:rect l="0" t="0" r="0" b="0"/>
          <a:pathLst>
            <a:path>
              <a:moveTo>
                <a:pt x="0" y="0"/>
              </a:moveTo>
              <a:lnTo>
                <a:pt x="0" y="150875"/>
              </a:lnTo>
              <a:lnTo>
                <a:pt x="942733" y="150875"/>
              </a:lnTo>
            </a:path>
          </a:pathLst>
        </a:custGeom>
        <a:noFill/>
        <a:ln w="12700" cap="flat" cmpd="sng" algn="ctr">
          <a:solidFill>
            <a:schemeClr val="tx1"/>
          </a:solidFill>
          <a:prstDash val="solid"/>
          <a:miter lim="800000"/>
        </a:ln>
        <a:effectLst/>
      </dsp:spPr>
      <dsp:style>
        <a:lnRef idx="2">
          <a:scrgbClr r="0" g="0" b="0"/>
        </a:lnRef>
        <a:fillRef idx="0">
          <a:scrgbClr r="0" g="0" b="0"/>
        </a:fillRef>
        <a:effectRef idx="0">
          <a:scrgbClr r="0" g="0" b="0"/>
        </a:effectRef>
        <a:fontRef idx="minor"/>
      </dsp:style>
    </dsp:sp>
    <dsp:sp modelId="{19A184F4-CBBF-4F9A-8EC3-118B5241FFE0}">
      <dsp:nvSpPr>
        <dsp:cNvPr id="0" name=""/>
        <dsp:cNvSpPr/>
      </dsp:nvSpPr>
      <dsp:spPr>
        <a:xfrm>
          <a:off x="1180299" y="370123"/>
          <a:ext cx="2608532" cy="91440"/>
        </a:xfrm>
        <a:custGeom>
          <a:avLst/>
          <a:gdLst/>
          <a:ahLst/>
          <a:cxnLst/>
          <a:rect l="0" t="0" r="0" b="0"/>
          <a:pathLst>
            <a:path>
              <a:moveTo>
                <a:pt x="0" y="49764"/>
              </a:moveTo>
              <a:lnTo>
                <a:pt x="2608532" y="45720"/>
              </a:lnTo>
            </a:path>
          </a:pathLst>
        </a:custGeom>
        <a:noFill/>
        <a:ln w="12700" cap="flat" cmpd="sng" algn="ctr">
          <a:solidFill>
            <a:schemeClr val="tx1"/>
          </a:solidFill>
          <a:prstDash val="solid"/>
          <a:miter lim="800000"/>
        </a:ln>
        <a:effectLst/>
      </dsp:spPr>
      <dsp:style>
        <a:lnRef idx="2">
          <a:scrgbClr r="0" g="0" b="0"/>
        </a:lnRef>
        <a:fillRef idx="0">
          <a:scrgbClr r="0" g="0" b="0"/>
        </a:fillRef>
        <a:effectRef idx="0">
          <a:scrgbClr r="0" g="0" b="0"/>
        </a:effectRef>
        <a:fontRef idx="minor"/>
      </dsp:style>
    </dsp:sp>
    <dsp:sp modelId="{48D39CC1-C563-441E-85FE-DEBDF7321F91}">
      <dsp:nvSpPr>
        <dsp:cNvPr id="0" name=""/>
        <dsp:cNvSpPr/>
      </dsp:nvSpPr>
      <dsp:spPr>
        <a:xfrm>
          <a:off x="0" y="23733"/>
          <a:ext cx="2360598" cy="396154"/>
        </a:xfrm>
        <a:prstGeom prst="rect">
          <a:avLst/>
        </a:prstGeom>
        <a:gradFill rotWithShape="0">
          <a:gsLst>
            <a:gs pos="0">
              <a:schemeClr val="accent1">
                <a:hueOff val="0"/>
                <a:satOff val="0"/>
                <a:lumOff val="0"/>
                <a:alphaOff val="0"/>
                <a:lumMod val="110000"/>
                <a:satMod val="105000"/>
                <a:tint val="67000"/>
              </a:schemeClr>
            </a:gs>
            <a:gs pos="50000">
              <a:schemeClr val="accent1">
                <a:hueOff val="0"/>
                <a:satOff val="0"/>
                <a:lumOff val="0"/>
                <a:alphaOff val="0"/>
                <a:lumMod val="105000"/>
                <a:satMod val="103000"/>
                <a:tint val="73000"/>
              </a:schemeClr>
            </a:gs>
            <a:gs pos="100000">
              <a:schemeClr val="accent1">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sv-SE" sz="1100" kern="1200"/>
            <a:t>hälso- och sjukvård</a:t>
          </a:r>
        </a:p>
      </dsp:txBody>
      <dsp:txXfrm>
        <a:off x="0" y="23733"/>
        <a:ext cx="2360598" cy="396154"/>
      </dsp:txXfrm>
    </dsp:sp>
    <dsp:sp modelId="{F7537CC6-5A4B-4CC3-A940-E7ED739294FD}">
      <dsp:nvSpPr>
        <dsp:cNvPr id="0" name=""/>
        <dsp:cNvSpPr/>
      </dsp:nvSpPr>
      <dsp:spPr>
        <a:xfrm>
          <a:off x="3119591" y="415843"/>
          <a:ext cx="1338479" cy="396154"/>
        </a:xfrm>
        <a:prstGeom prst="rect">
          <a:avLst/>
        </a:prstGeom>
        <a:gradFill rotWithShape="0">
          <a:gsLst>
            <a:gs pos="0">
              <a:schemeClr val="accent2">
                <a:hueOff val="0"/>
                <a:satOff val="0"/>
                <a:lumOff val="0"/>
                <a:alphaOff val="0"/>
                <a:lumMod val="110000"/>
                <a:satMod val="105000"/>
                <a:tint val="67000"/>
              </a:schemeClr>
            </a:gs>
            <a:gs pos="50000">
              <a:schemeClr val="accent2">
                <a:hueOff val="0"/>
                <a:satOff val="0"/>
                <a:lumOff val="0"/>
                <a:alphaOff val="0"/>
                <a:lumMod val="105000"/>
                <a:satMod val="103000"/>
                <a:tint val="73000"/>
              </a:schemeClr>
            </a:gs>
            <a:gs pos="100000">
              <a:schemeClr val="accent2">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sv-SE" sz="1100" kern="1200"/>
            <a:t>vårdkontakt</a:t>
          </a:r>
        </a:p>
      </dsp:txBody>
      <dsp:txXfrm>
        <a:off x="3119591" y="415843"/>
        <a:ext cx="1338479" cy="396154"/>
      </dsp:txXfrm>
    </dsp:sp>
    <dsp:sp modelId="{92E82581-E301-40FA-9681-9ED028B4A0FF}">
      <dsp:nvSpPr>
        <dsp:cNvPr id="0" name=""/>
        <dsp:cNvSpPr/>
      </dsp:nvSpPr>
      <dsp:spPr>
        <a:xfrm>
          <a:off x="4731564" y="764796"/>
          <a:ext cx="1689955" cy="396154"/>
        </a:xfrm>
        <a:prstGeom prst="rect">
          <a:avLst/>
        </a:prstGeom>
        <a:gradFill rotWithShape="0">
          <a:gsLst>
            <a:gs pos="0">
              <a:schemeClr val="accent3">
                <a:hueOff val="0"/>
                <a:satOff val="0"/>
                <a:lumOff val="0"/>
                <a:alphaOff val="0"/>
                <a:lumMod val="110000"/>
                <a:satMod val="105000"/>
                <a:tint val="67000"/>
              </a:schemeClr>
            </a:gs>
            <a:gs pos="50000">
              <a:schemeClr val="accent3">
                <a:hueOff val="0"/>
                <a:satOff val="0"/>
                <a:lumOff val="0"/>
                <a:alphaOff val="0"/>
                <a:lumMod val="105000"/>
                <a:satMod val="103000"/>
                <a:tint val="73000"/>
              </a:schemeClr>
            </a:gs>
            <a:gs pos="100000">
              <a:schemeClr val="accent3">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sv-SE" sz="1100" kern="1200"/>
            <a:t>vårdtillfälle (sluten vård)</a:t>
          </a:r>
        </a:p>
      </dsp:txBody>
      <dsp:txXfrm>
        <a:off x="4731564" y="764796"/>
        <a:ext cx="1689955" cy="396154"/>
      </dsp:txXfrm>
    </dsp:sp>
    <dsp:sp modelId="{B32EED4A-26AC-4413-BC09-5978C2C892BE}">
      <dsp:nvSpPr>
        <dsp:cNvPr id="0" name=""/>
        <dsp:cNvSpPr/>
      </dsp:nvSpPr>
      <dsp:spPr>
        <a:xfrm>
          <a:off x="4061330" y="1415274"/>
          <a:ext cx="1706301" cy="396154"/>
        </a:xfrm>
        <a:prstGeom prst="rect">
          <a:avLst/>
        </a:prstGeom>
        <a:gradFill rotWithShape="0">
          <a:gsLst>
            <a:gs pos="0">
              <a:schemeClr val="accent3">
                <a:hueOff val="0"/>
                <a:satOff val="0"/>
                <a:lumOff val="0"/>
                <a:alphaOff val="0"/>
                <a:lumMod val="110000"/>
                <a:satMod val="105000"/>
                <a:tint val="67000"/>
              </a:schemeClr>
            </a:gs>
            <a:gs pos="50000">
              <a:schemeClr val="accent3">
                <a:hueOff val="0"/>
                <a:satOff val="0"/>
                <a:lumOff val="0"/>
                <a:alphaOff val="0"/>
                <a:lumMod val="105000"/>
                <a:satMod val="103000"/>
                <a:tint val="73000"/>
              </a:schemeClr>
            </a:gs>
            <a:gs pos="100000">
              <a:schemeClr val="accent3">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sv-SE" sz="1100" kern="1200"/>
            <a:t>hemsjukvårdsbesök</a:t>
          </a:r>
        </a:p>
      </dsp:txBody>
      <dsp:txXfrm>
        <a:off x="4061330" y="1415274"/>
        <a:ext cx="1706301" cy="396154"/>
      </dsp:txXfrm>
    </dsp:sp>
    <dsp:sp modelId="{4117C505-2FA9-4283-A0DE-7224E60EF3D0}">
      <dsp:nvSpPr>
        <dsp:cNvPr id="0" name=""/>
        <dsp:cNvSpPr/>
      </dsp:nvSpPr>
      <dsp:spPr>
        <a:xfrm>
          <a:off x="403234" y="1310931"/>
          <a:ext cx="1468481" cy="396154"/>
        </a:xfrm>
        <a:prstGeom prst="rect">
          <a:avLst/>
        </a:prstGeom>
        <a:gradFill rotWithShape="0">
          <a:gsLst>
            <a:gs pos="0">
              <a:schemeClr val="accent3">
                <a:hueOff val="0"/>
                <a:satOff val="0"/>
                <a:lumOff val="0"/>
                <a:alphaOff val="0"/>
                <a:lumMod val="110000"/>
                <a:satMod val="105000"/>
                <a:tint val="67000"/>
              </a:schemeClr>
            </a:gs>
            <a:gs pos="50000">
              <a:schemeClr val="accent3">
                <a:hueOff val="0"/>
                <a:satOff val="0"/>
                <a:lumOff val="0"/>
                <a:alphaOff val="0"/>
                <a:lumMod val="105000"/>
                <a:satMod val="103000"/>
                <a:tint val="73000"/>
              </a:schemeClr>
            </a:gs>
            <a:gs pos="100000">
              <a:schemeClr val="accent3">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sv-SE" sz="1100" kern="1200"/>
            <a:t>Vårdkontakt i öppen vård</a:t>
          </a:r>
        </a:p>
      </dsp:txBody>
      <dsp:txXfrm>
        <a:off x="403234" y="1310931"/>
        <a:ext cx="1468481" cy="396154"/>
      </dsp:txXfrm>
    </dsp:sp>
    <dsp:sp modelId="{220AFCA6-3E5D-477D-8104-702B7002B360}">
      <dsp:nvSpPr>
        <dsp:cNvPr id="0" name=""/>
        <dsp:cNvSpPr/>
      </dsp:nvSpPr>
      <dsp:spPr>
        <a:xfrm>
          <a:off x="0" y="2017781"/>
          <a:ext cx="1429975" cy="396154"/>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sv-SE" sz="1100" kern="1200"/>
            <a:t>distanskontakt</a:t>
          </a:r>
        </a:p>
      </dsp:txBody>
      <dsp:txXfrm>
        <a:off x="0" y="2017781"/>
        <a:ext cx="1429975" cy="396154"/>
      </dsp:txXfrm>
    </dsp:sp>
    <dsp:sp modelId="{9F713640-AB5C-4606-BCC9-6DE9AA950AE7}">
      <dsp:nvSpPr>
        <dsp:cNvPr id="0" name=""/>
        <dsp:cNvSpPr/>
      </dsp:nvSpPr>
      <dsp:spPr>
        <a:xfrm>
          <a:off x="1915214" y="1983023"/>
          <a:ext cx="1588437" cy="396154"/>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sv-SE" sz="1100" kern="1200"/>
            <a:t>öppenvårdsbesök</a:t>
          </a:r>
        </a:p>
      </dsp:txBody>
      <dsp:txXfrm>
        <a:off x="1915214" y="1983023"/>
        <a:ext cx="1588437" cy="396154"/>
      </dsp:txXfrm>
    </dsp:sp>
    <dsp:sp modelId="{96ED2DAE-B40F-47E5-8671-7DD1F973BEE4}">
      <dsp:nvSpPr>
        <dsp:cNvPr id="0" name=""/>
        <dsp:cNvSpPr/>
      </dsp:nvSpPr>
      <dsp:spPr>
        <a:xfrm>
          <a:off x="2583142" y="3005276"/>
          <a:ext cx="792309" cy="396154"/>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sv-SE" sz="1100" kern="1200"/>
            <a:t>hembesök</a:t>
          </a:r>
          <a:endParaRPr lang="sv-SE" sz="1200" kern="1200"/>
        </a:p>
      </dsp:txBody>
      <dsp:txXfrm>
        <a:off x="2583142" y="3005276"/>
        <a:ext cx="792309" cy="396154"/>
      </dsp:txXfrm>
    </dsp:sp>
    <dsp:sp modelId="{B4209881-B478-496A-9340-FC776426239E}">
      <dsp:nvSpPr>
        <dsp:cNvPr id="0" name=""/>
        <dsp:cNvSpPr/>
      </dsp:nvSpPr>
      <dsp:spPr>
        <a:xfrm>
          <a:off x="2589718" y="2504422"/>
          <a:ext cx="1578723" cy="396154"/>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sv-SE" sz="1100" kern="1200"/>
            <a:t>mottagningsbesök</a:t>
          </a:r>
        </a:p>
      </dsp:txBody>
      <dsp:txXfrm>
        <a:off x="2589718" y="2504422"/>
        <a:ext cx="1578723" cy="396154"/>
      </dsp:txXfrm>
    </dsp:sp>
    <dsp:sp modelId="{F25CD5FB-3A1D-4AB7-B02C-F244DA931A14}">
      <dsp:nvSpPr>
        <dsp:cNvPr id="0" name=""/>
        <dsp:cNvSpPr/>
      </dsp:nvSpPr>
      <dsp:spPr>
        <a:xfrm>
          <a:off x="0" y="691381"/>
          <a:ext cx="1072953" cy="396154"/>
        </a:xfrm>
        <a:prstGeom prst="rect">
          <a:avLst/>
        </a:prstGeom>
        <a:gradFill rotWithShape="0">
          <a:gsLst>
            <a:gs pos="0">
              <a:schemeClr val="accent2">
                <a:hueOff val="0"/>
                <a:satOff val="0"/>
                <a:lumOff val="0"/>
                <a:alphaOff val="0"/>
                <a:lumMod val="110000"/>
                <a:satMod val="105000"/>
                <a:tint val="67000"/>
              </a:schemeClr>
            </a:gs>
            <a:gs pos="50000">
              <a:schemeClr val="accent2">
                <a:hueOff val="0"/>
                <a:satOff val="0"/>
                <a:lumOff val="0"/>
                <a:alphaOff val="0"/>
                <a:lumMod val="105000"/>
                <a:satMod val="103000"/>
                <a:tint val="73000"/>
              </a:schemeClr>
            </a:gs>
            <a:gs pos="100000">
              <a:schemeClr val="accent2">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sv-SE" sz="1100" kern="1200"/>
            <a:t>telemedicin</a:t>
          </a:r>
        </a:p>
      </dsp:txBody>
      <dsp:txXfrm>
        <a:off x="0" y="691381"/>
        <a:ext cx="1072953" cy="396154"/>
      </dsp:txXfrm>
    </dsp:sp>
  </dsp:spTree>
</dsp:drawing>
</file>

<file path=xl/diagrams/layout1.xml><?xml version="1.0" encoding="utf-8"?>
<dgm:layoutDef xmlns:dgm="http://schemas.openxmlformats.org/drawingml/2006/diagram" xmlns:a="http://schemas.openxmlformats.org/drawingml/2006/main" uniqueId="urn:microsoft.com/office/officeart/2005/8/layout/hierarchy3">
  <dgm:title val=""/>
  <dgm:desc val=""/>
  <dgm:catLst>
    <dgm:cat type="hierarchy" pri="7000"/>
    <dgm:cat type="list" pri="23000"/>
    <dgm:cat type="relationship" pri="15000"/>
    <dgm:cat type="convert" pri="7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4" srcId="0" destId="1" srcOrd="0" destOrd="0"/>
        <dgm:cxn modelId="5" srcId="1" destId="11" srcOrd="0" destOrd="0"/>
        <dgm:cxn modelId="6" srcId="1" destId="12" srcOrd="1" destOrd="0"/>
        <dgm:cxn modelId="7" srcId="0" destId="2" srcOrd="1" destOrd="0"/>
        <dgm:cxn modelId="8" srcId="2" destId="21" srcOrd="0" destOrd="0"/>
        <dgm:cxn modelId="9" srcId="2" destId="2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diagram">
    <dgm:varLst>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primFontSz" for="des" forName="rootText" op="equ" val="65"/>
      <dgm:constr type="primFontSz" for="des" forName="childText" op="equ" val="65"/>
      <dgm:constr type="w" for="des" forName="rootComposite" refType="w"/>
      <dgm:constr type="h" for="des" forName="rootComposite" refType="w" fact="0.5"/>
      <dgm:constr type="w" for="des" forName="childText" refType="w" refFor="des" refForName="rootComposite" fact="0.8"/>
      <dgm:constr type="h" for="des" forName="childText" refType="h" refFor="des" refForName="rootComposite"/>
      <dgm:constr type="sibSp" refType="w" refFor="des" refForName="rootComposite" fact="0.25"/>
      <dgm:constr type="sibSp" for="des" forName="childShape" refType="h" refFor="des" refForName="childText" fact="0.25"/>
      <dgm:constr type="sp" for="des" forName="root" refType="h" refFor="des" refForName="childText" fact="0.25"/>
    </dgm:constrLst>
    <dgm:ruleLst/>
    <dgm:forEach name="Name3" axis="ch">
      <dgm:forEach name="Name4" axis="self" ptType="node" cnt="1">
        <dgm:layoutNode name="root">
          <dgm:choose name="Name5">
            <dgm:if name="Name6" func="var" arg="dir" op="equ" val="norm">
              <dgm:alg type="hierRoot">
                <dgm:param type="hierAlign" val="tL"/>
              </dgm:alg>
            </dgm:if>
            <dgm:else name="Name7">
              <dgm:alg type="hierRoot">
                <dgm:param type="hierAlign" val="tR"/>
              </dgm:alg>
            </dgm:else>
          </dgm:choose>
          <dgm:shape xmlns:r="http://schemas.openxmlformats.org/officeDocument/2006/relationships" r:blip="">
            <dgm:adjLst/>
          </dgm:shape>
          <dgm:presOf/>
          <dgm:constrLst>
            <dgm:constr type="alignOff" val="0.2"/>
          </dgm:constrLst>
          <dgm:ruleLst/>
          <dgm:layoutNode name="rootComposite">
            <dgm:alg type="composite"/>
            <dgm:shape xmlns:r="http://schemas.openxmlformats.org/officeDocument/2006/relationships" r:blip="">
              <dgm:adjLst/>
            </dgm:shape>
            <dgm:presOf axis="self" ptType="node" cnt="1"/>
            <dgm:choose name="Name8">
              <dgm:if name="Name9" func="var" arg="dir" op="equ" val="norm">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10">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styleLbl="node1">
              <dgm:alg type="tx"/>
              <dgm:shape xmlns:r="http://schemas.openxmlformats.org/officeDocument/2006/relationships" type="roundRect" r:blip="">
                <dgm:adjLst>
                  <dgm:adj idx="1" val="0.1"/>
                </dgm:adjLst>
              </dgm:shape>
              <dgm:presOf axis="self" ptType="node" cnt="1"/>
              <dgm:constrLst>
                <dgm:constr type="tMarg" refType="primFontSz" fact="0.1"/>
                <dgm:constr type="bMarg" refType="primFontSz" fact="0.1"/>
                <dgm:constr type="lMarg" refType="primFontSz" fact="0.15"/>
                <dgm:constr type="rMarg" refType="primFontSz" fact="0.15"/>
              </dgm:constrLst>
              <dgm:ruleLst>
                <dgm:rule type="primFontSz" val="5" fact="NaN" max="NaN"/>
              </dgm:ruleLst>
            </dgm:layoutNode>
            <dgm:layoutNode name="rootConnector" moveWith="rootText">
              <dgm:alg type="sp"/>
              <dgm:shape xmlns:r="http://schemas.openxmlformats.org/officeDocument/2006/relationships" type="roundRect" r:blip="" hideGeom="1">
                <dgm:adjLst>
                  <dgm:adj idx="1" val="0.1"/>
                </dgm:adjLst>
              </dgm:shape>
              <dgm:presOf axis="self" ptType="node" cnt="1"/>
              <dgm:constrLst/>
              <dgm:ruleLst/>
            </dgm:layoutNode>
          </dgm:layoutNode>
          <dgm:layoutNode name="childShape">
            <dgm:alg type="hierChild">
              <dgm:param type="chAlign" val="l"/>
              <dgm:param type="linDir" val="fromT"/>
            </dgm:alg>
            <dgm:shape xmlns:r="http://schemas.openxmlformats.org/officeDocument/2006/relationships" r:blip="">
              <dgm:adjLst/>
            </dgm:shape>
            <dgm:presOf/>
            <dgm:constrLst/>
            <dgm:ruleLst/>
            <dgm:forEach name="Name11" axis="ch">
              <dgm:forEach name="Name12" axis="self" ptType="parTrans" cnt="1">
                <dgm:layoutNode name="Name13">
                  <dgm:choose name="Name14">
                    <dgm:if name="Name15" func="var" arg="dir" op="equ" val="norm">
                      <dgm:alg type="conn">
                        <dgm:param type="dim" val="1D"/>
                        <dgm:param type="endSty" val="noArr"/>
                        <dgm:param type="connRout" val="bend"/>
                        <dgm:param type="srcNode" val="rootConnector"/>
                        <dgm:param type="begPts" val="bCtr"/>
                        <dgm:param type="endPts" val="midL"/>
                      </dgm:alg>
                    </dgm:if>
                    <dgm:else name="Name16">
                      <dgm:alg type="conn">
                        <dgm:param type="dim" val="1D"/>
                        <dgm:param type="endSty" val="noArr"/>
                        <dgm:param type="connRout" val="bend"/>
                        <dgm:param type="srcNode" val="rootConnector"/>
                        <dgm:param type="begPts" val="bCtr"/>
                        <dgm:param type="endPts" val="midR"/>
                      </dgm:alg>
                    </dgm:else>
                  </dgm:choose>
                  <dgm:shape xmlns:r="http://schemas.openxmlformats.org/officeDocument/2006/relationships" type="conn" r:blip="">
                    <dgm:adjLst/>
                  </dgm:shape>
                  <dgm:presOf axis="self"/>
                  <dgm:constrLst>
                    <dgm:constr type="begPad"/>
                    <dgm:constr type="endPad"/>
                  </dgm:constrLst>
                  <dgm:ruleLst/>
                </dgm:layoutNode>
              </dgm:forEach>
              <dgm:forEach name="Name17" axis="self" ptType="node">
                <dgm:layoutNode name="childText" styleLbl="bgAcc1">
                  <dgm:varLst>
                    <dgm:bulletEnabled val="1"/>
                  </dgm:varLst>
                  <dgm:alg type="tx"/>
                  <dgm:shape xmlns:r="http://schemas.openxmlformats.org/officeDocument/2006/relationships" type="roundRect" r:blip="">
                    <dgm:adjLst>
                      <dgm:adj idx="1" val="0.1"/>
                    </dgm:adjLst>
                  </dgm:shape>
                  <dgm:presOf axis="self desOrSelf" ptType="node node" st="1 1" cnt="1 0"/>
                  <dgm:constrLst>
                    <dgm:constr type="tMarg" refType="primFontSz" fact="0.1"/>
                    <dgm:constr type="bMarg" refType="primFontSz" fact="0.1"/>
                    <dgm:constr type="lMarg" refType="primFontSz" fact="0.15"/>
                    <dgm:constr type="rMarg" refType="primFontSz" fact="0.15"/>
                  </dgm:constrLst>
                  <dgm:ruleLst>
                    <dgm:rule type="primFontSz" val="5" fact="NaN" max="NaN"/>
                  </dgm:ruleLst>
                </dgm:layoutNode>
              </dgm:forEach>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skr.se" TargetMode="External"/></Relationships>
</file>

<file path=xl/drawings/_rels/drawing10.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Kostnader och int&#228;kter 3'!A1"/><Relationship Id="rId1" Type="http://schemas.openxmlformats.org/officeDocument/2006/relationships/hyperlink" Target="#'Kostnader och int&#228;kter 1'!A1"/></Relationships>
</file>

<file path=xl/drawings/_rels/drawing1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hyperlink" Target="#'H&#228;lso- och sjukv&#229;rd'!A1"/><Relationship Id="rId1" Type="http://schemas.openxmlformats.org/officeDocument/2006/relationships/hyperlink" Target="#'Kostnader och int&#228;kter 2'!A1"/></Relationships>
</file>

<file path=xl/drawings/_rels/drawing12.xml.rels><?xml version="1.0" encoding="UTF-8" standalone="yes"?>
<Relationships xmlns="http://schemas.openxmlformats.org/package/2006/relationships"><Relationship Id="rId8" Type="http://schemas.openxmlformats.org/officeDocument/2006/relationships/diagramData" Target="../diagrams/data2.xml"/><Relationship Id="rId3" Type="http://schemas.openxmlformats.org/officeDocument/2006/relationships/diagramQuickStyle" Target="../diagrams/quickStyle1.xml"/><Relationship Id="rId7" Type="http://schemas.openxmlformats.org/officeDocument/2006/relationships/hyperlink" Target="#'H&#228;lso- och sjukv&#229;rd 1'!A1"/><Relationship Id="rId12" Type="http://schemas.microsoft.com/office/2007/relationships/diagramDrawing" Target="../diagrams/drawing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Kostnader och int&#228;kter 3'!A1"/><Relationship Id="rId11" Type="http://schemas.openxmlformats.org/officeDocument/2006/relationships/diagramColors" Target="../diagrams/colors2.xml"/><Relationship Id="rId5" Type="http://schemas.microsoft.com/office/2007/relationships/diagramDrawing" Target="../diagrams/drawing1.xml"/><Relationship Id="rId10" Type="http://schemas.openxmlformats.org/officeDocument/2006/relationships/diagramQuickStyle" Target="../diagrams/quickStyle2.xml"/><Relationship Id="rId4" Type="http://schemas.openxmlformats.org/officeDocument/2006/relationships/diagramColors" Target="../diagrams/colors1.xml"/><Relationship Id="rId9" Type="http://schemas.openxmlformats.org/officeDocument/2006/relationships/diagramLayout" Target="../diagrams/layout2.xml"/></Relationships>
</file>

<file path=xl/drawings/_rels/drawing13.xml.rels><?xml version="1.0" encoding="UTF-8" standalone="yes"?>
<Relationships xmlns="http://schemas.openxmlformats.org/package/2006/relationships"><Relationship Id="rId2" Type="http://schemas.openxmlformats.org/officeDocument/2006/relationships/hyperlink" Target="#'H&#228;lso- och sjukv&#229;rd 2'!A1"/><Relationship Id="rId1" Type="http://schemas.openxmlformats.org/officeDocument/2006/relationships/hyperlink" Target="#'H&#228;lso- och sjukv&#229;rd'!A1"/></Relationships>
</file>

<file path=xl/drawings/_rels/drawing14.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hyperlink" Target="#'H&#228;lso- och sjukv&#229;rd 3'!A1"/><Relationship Id="rId1" Type="http://schemas.openxmlformats.org/officeDocument/2006/relationships/hyperlink" Target="#'H&#228;lso- och sjukv&#229;rd 1'!A1"/></Relationships>
</file>

<file path=xl/drawings/_rels/drawing1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hyperlink" Target="#'H&#228;lso- och sjukv&#229;rd 4'!A1"/><Relationship Id="rId1" Type="http://schemas.openxmlformats.org/officeDocument/2006/relationships/hyperlink" Target="#'H&#228;lso- och sjukv&#229;rd 2'!A1"/></Relationships>
</file>

<file path=xl/drawings/_rels/drawing16.xml.rels><?xml version="1.0" encoding="UTF-8" standalone="yes"?>
<Relationships xmlns="http://schemas.openxmlformats.org/package/2006/relationships"><Relationship Id="rId2" Type="http://schemas.openxmlformats.org/officeDocument/2006/relationships/hyperlink" Target="#'H&#228;lso- och sjukv&#229;rd 5'!A1"/><Relationship Id="rId1" Type="http://schemas.openxmlformats.org/officeDocument/2006/relationships/hyperlink" Target="#'H&#228;lso- och sjukv&#229;rd 3'!A1"/></Relationships>
</file>

<file path=xl/drawings/_rels/drawing17.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hyperlink" Target="#'H&#228;lso- och sjukv&#229;rd 6'!A1"/><Relationship Id="rId1" Type="http://schemas.openxmlformats.org/officeDocument/2006/relationships/hyperlink" Target="#'H&#228;lso- och sjukv&#229;rd 4'!A1"/></Relationships>
</file>

<file path=xl/drawings/_rels/drawing1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hyperlink" Target="#'H&#228;lso- och sjukv&#229;rd 7'!A1"/><Relationship Id="rId1" Type="http://schemas.openxmlformats.org/officeDocument/2006/relationships/hyperlink" Target="#'H&#228;lso- och sjukv&#229;rd 5'!A1"/></Relationships>
</file>

<file path=xl/drawings/_rels/drawing19.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hyperlink" Target="#'H&#228;lso- och sjukv&#229;rd 8'!A1"/><Relationship Id="rId1" Type="http://schemas.openxmlformats.org/officeDocument/2006/relationships/hyperlink" Target="#'H&#228;lso- och sjukv&#229;rd 6'!A1"/></Relationships>
</file>

<file path=xl/drawings/_rels/drawing2.xml.rels><?xml version="1.0" encoding="UTF-8" standalone="yes"?>
<Relationships xmlns="http://schemas.openxmlformats.org/package/2006/relationships"><Relationship Id="rId3" Type="http://schemas.openxmlformats.org/officeDocument/2006/relationships/hyperlink" Target="#'Regionernas ekonomi'!A1"/><Relationship Id="rId2" Type="http://schemas.openxmlformats.org/officeDocument/2006/relationships/hyperlink" Target="https://skr.se/skr/halsasjukvard/kunskapsstodvardochbehandling/ekonomiochverksamhetsstatistik.46542.html" TargetMode="External"/><Relationship Id="rId1"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hyperlink" Target="http://www.skr.se" TargetMode="External"/></Relationships>
</file>

<file path=xl/drawings/_rels/drawing20.xml.rels><?xml version="1.0" encoding="UTF-8" standalone="yes"?>
<Relationships xmlns="http://schemas.openxmlformats.org/package/2006/relationships"><Relationship Id="rId2" Type="http://schemas.openxmlformats.org/officeDocument/2006/relationships/hyperlink" Target="#'H&#228;lso- och sjukv&#229;rd 9'!A1"/><Relationship Id="rId1" Type="http://schemas.openxmlformats.org/officeDocument/2006/relationships/hyperlink" Target="#'H&#228;lso- och sjukv&#229;rd 7'!A1"/></Relationships>
</file>

<file path=xl/drawings/_rels/drawing21.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hyperlink" Target="#'V&#229;rdplatser'!A1"/><Relationship Id="rId1" Type="http://schemas.openxmlformats.org/officeDocument/2006/relationships/hyperlink" Target="#'H&#228;lso- och sjukv&#229;rd 8'!A1"/></Relationships>
</file>

<file path=xl/drawings/_rels/drawing22.xml.rels><?xml version="1.0" encoding="UTF-8" standalone="yes"?>
<Relationships xmlns="http://schemas.openxmlformats.org/package/2006/relationships"><Relationship Id="rId2" Type="http://schemas.openxmlformats.org/officeDocument/2006/relationships/hyperlink" Target="#'Prim&#228;rv&#229;rd'!A1"/><Relationship Id="rId1" Type="http://schemas.openxmlformats.org/officeDocument/2006/relationships/hyperlink" Target="#'H&#228;lso- och sjukv&#229;rd 9'!A1"/></Relationships>
</file>

<file path=xl/drawings/_rels/drawing23.xml.rels><?xml version="1.0" encoding="UTF-8" standalone="yes"?>
<Relationships xmlns="http://schemas.openxmlformats.org/package/2006/relationships"><Relationship Id="rId2" Type="http://schemas.openxmlformats.org/officeDocument/2006/relationships/hyperlink" Target="#'Prim&#228;rv&#229;rd 1'!A1"/><Relationship Id="rId1" Type="http://schemas.openxmlformats.org/officeDocument/2006/relationships/hyperlink" Target="#'V&#229;rdplatser'!A1"/></Relationships>
</file>

<file path=xl/drawings/_rels/drawing2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Prim&#228;rv&#229;rd 2'!A1"/><Relationship Id="rId1" Type="http://schemas.openxmlformats.org/officeDocument/2006/relationships/hyperlink" Target="#'Prim&#228;rv&#229;rd'!A1"/></Relationships>
</file>

<file path=xl/drawings/_rels/drawing25.xml.rels><?xml version="1.0" encoding="UTF-8" standalone="yes"?>
<Relationships xmlns="http://schemas.openxmlformats.org/package/2006/relationships"><Relationship Id="rId2" Type="http://schemas.openxmlformats.org/officeDocument/2006/relationships/hyperlink" Target="#'Prim&#228;rv&#229;rd 3'!A1"/><Relationship Id="rId1" Type="http://schemas.openxmlformats.org/officeDocument/2006/relationships/hyperlink" Target="#'Prim&#228;rv&#229;rd 1'!A1"/></Relationships>
</file>

<file path=xl/drawings/_rels/drawing2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hyperlink" Target="#'Prim&#228;rv&#229;rd 4'!A1"/><Relationship Id="rId1" Type="http://schemas.openxmlformats.org/officeDocument/2006/relationships/hyperlink" Target="#'Prim&#228;rv&#229;rd 2'!A1"/></Relationships>
</file>

<file path=xl/drawings/_rels/drawing27.xml.rels><?xml version="1.0" encoding="UTF-8" standalone="yes"?>
<Relationships xmlns="http://schemas.openxmlformats.org/package/2006/relationships"><Relationship Id="rId2" Type="http://schemas.openxmlformats.org/officeDocument/2006/relationships/hyperlink" Target="#'Allm&#228;nl&#228;karv&#229;rd'!A1"/><Relationship Id="rId1" Type="http://schemas.openxmlformats.org/officeDocument/2006/relationships/hyperlink" Target="#'Prim&#228;rv&#229;rd 3'!A1"/></Relationships>
</file>

<file path=xl/drawings/_rels/drawing28.xml.rels><?xml version="1.0" encoding="UTF-8" standalone="yes"?>
<Relationships xmlns="http://schemas.openxmlformats.org/package/2006/relationships"><Relationship Id="rId2" Type="http://schemas.openxmlformats.org/officeDocument/2006/relationships/hyperlink" Target="#'Sjuksk&#246;terskev&#229;rd'!A1"/><Relationship Id="rId1" Type="http://schemas.openxmlformats.org/officeDocument/2006/relationships/hyperlink" Target="#'Prim&#228;rv&#229;rd 4'!A1"/></Relationships>
</file>

<file path=xl/drawings/_rels/drawing29.xml.rels><?xml version="1.0" encoding="UTF-8" standalone="yes"?>
<Relationships xmlns="http://schemas.openxmlformats.org/package/2006/relationships"><Relationship Id="rId2" Type="http://schemas.openxmlformats.org/officeDocument/2006/relationships/hyperlink" Target="#'M&#246;drah&#228;lsov&#229;rd'!A1"/><Relationship Id="rId1" Type="http://schemas.openxmlformats.org/officeDocument/2006/relationships/hyperlink" Target="#'Allm&#228;nl&#228;karv&#229;rd'!A1"/></Relationships>
</file>

<file path=xl/drawings/_rels/drawing3.xml.rels><?xml version="1.0" encoding="UTF-8" standalone="yes"?>
<Relationships xmlns="http://schemas.openxmlformats.org/package/2006/relationships"><Relationship Id="rId2" Type="http://schemas.openxmlformats.org/officeDocument/2006/relationships/hyperlink" Target="#'Resultatr&#228;kning'!A1"/><Relationship Id="rId1" Type="http://schemas.openxmlformats.org/officeDocument/2006/relationships/hyperlink" Target="#'Inneh&#229;ll'!A1"/></Relationships>
</file>

<file path=xl/drawings/_rels/drawing30.xml.rels><?xml version="1.0" encoding="UTF-8" standalone="yes"?>
<Relationships xmlns="http://schemas.openxmlformats.org/package/2006/relationships"><Relationship Id="rId2" Type="http://schemas.openxmlformats.org/officeDocument/2006/relationships/hyperlink" Target="#'Barnh&#228;lsov&#229;rd'!A1"/><Relationship Id="rId1" Type="http://schemas.openxmlformats.org/officeDocument/2006/relationships/hyperlink" Target="#'Sjuksk&#246;terskev&#229;rd'!A1"/></Relationships>
</file>

<file path=xl/drawings/_rels/drawing31.xml.rels><?xml version="1.0" encoding="UTF-8" standalone="yes"?>
<Relationships xmlns="http://schemas.openxmlformats.org/package/2006/relationships"><Relationship Id="rId2" Type="http://schemas.openxmlformats.org/officeDocument/2006/relationships/hyperlink" Target="#'Fysio- och arbetsterapi'!A1"/><Relationship Id="rId1" Type="http://schemas.openxmlformats.org/officeDocument/2006/relationships/hyperlink" Target="#'M&#246;drah&#228;lsov&#229;rd'!A1"/></Relationships>
</file>

<file path=xl/drawings/_rels/drawing32.xml.rels><?xml version="1.0" encoding="UTF-8" standalone="yes"?>
<Relationships xmlns="http://schemas.openxmlformats.org/package/2006/relationships"><Relationship Id="rId2" Type="http://schemas.openxmlformats.org/officeDocument/2006/relationships/hyperlink" Target="#'Prim&#228;rv&#229;rdsansluten hemsjukv&#229;rd'!A1"/><Relationship Id="rId1" Type="http://schemas.openxmlformats.org/officeDocument/2006/relationships/hyperlink" Target="#'Barnh&#228;lsov&#229;rd'!A1"/></Relationships>
</file>

<file path=xl/drawings/_rels/drawing33.xml.rels><?xml version="1.0" encoding="UTF-8" standalone="yes"?>
<Relationships xmlns="http://schemas.openxmlformats.org/package/2006/relationships"><Relationship Id="rId2" Type="http://schemas.openxmlformats.org/officeDocument/2006/relationships/hyperlink" Target="#'&#214;vrig prim&#228;rv&#229;rd'!A1"/><Relationship Id="rId1" Type="http://schemas.openxmlformats.org/officeDocument/2006/relationships/hyperlink" Target="#'Fysio- och arbetsterapi'!A1"/></Relationships>
</file>

<file path=xl/drawings/_rels/drawing34.xml.rels><?xml version="1.0" encoding="UTF-8" standalone="yes"?>
<Relationships xmlns="http://schemas.openxmlformats.org/package/2006/relationships"><Relationship Id="rId2" Type="http://schemas.openxmlformats.org/officeDocument/2006/relationships/hyperlink" Target="#'Sluten prim&#228;rv&#229;rd'!A1"/><Relationship Id="rId1" Type="http://schemas.openxmlformats.org/officeDocument/2006/relationships/hyperlink" Target="#'Prim&#228;rv&#229;rdsansluten hemsjukv&#229;rd'!A1"/></Relationships>
</file>

<file path=xl/drawings/_rels/drawing35.xml.rels><?xml version="1.0" encoding="UTF-8" standalone="yes"?>
<Relationships xmlns="http://schemas.openxmlformats.org/package/2006/relationships"><Relationship Id="rId2" Type="http://schemas.openxmlformats.org/officeDocument/2006/relationships/hyperlink" Target="#'V&#229;rdcentraler'!A1"/><Relationship Id="rId1" Type="http://schemas.openxmlformats.org/officeDocument/2006/relationships/hyperlink" Target="#'&#214;vrig prim&#228;rv&#229;rd'!A1"/></Relationships>
</file>

<file path=xl/drawings/_rels/drawing3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hyperlink" Target="#'Specialiserad somatisk v&#229;rd'!A1"/><Relationship Id="rId1" Type="http://schemas.openxmlformats.org/officeDocument/2006/relationships/hyperlink" Target="#'Sluten prim&#228;rv&#229;rd'!A1"/><Relationship Id="rId4" Type="http://schemas.openxmlformats.org/officeDocument/2006/relationships/chart" Target="../charts/chart13.xml"/></Relationships>
</file>

<file path=xl/drawings/_rels/drawing37.xml.rels><?xml version="1.0" encoding="UTF-8" standalone="yes"?>
<Relationships xmlns="http://schemas.openxmlformats.org/package/2006/relationships"><Relationship Id="rId2" Type="http://schemas.openxmlformats.org/officeDocument/2006/relationships/hyperlink" Target="#'Somatik 1'!A1"/><Relationship Id="rId1" Type="http://schemas.openxmlformats.org/officeDocument/2006/relationships/hyperlink" Target="#'V&#229;rdcentraler'!A1"/></Relationships>
</file>

<file path=xl/drawings/_rels/drawing38.xml.rels><?xml version="1.0" encoding="UTF-8" standalone="yes"?>
<Relationships xmlns="http://schemas.openxmlformats.org/package/2006/relationships"><Relationship Id="rId2" Type="http://schemas.openxmlformats.org/officeDocument/2006/relationships/hyperlink" Target="#'Somatik 2'!A1"/><Relationship Id="rId1" Type="http://schemas.openxmlformats.org/officeDocument/2006/relationships/hyperlink" Target="#'Specialiserad somatisk v&#229;rd'!A1"/></Relationships>
</file>

<file path=xl/drawings/_rels/drawing39.xml.rels><?xml version="1.0" encoding="UTF-8" standalone="yes"?>
<Relationships xmlns="http://schemas.openxmlformats.org/package/2006/relationships"><Relationship Id="rId2" Type="http://schemas.openxmlformats.org/officeDocument/2006/relationships/hyperlink" Target="#'Somatik 3'!A1"/><Relationship Id="rId1" Type="http://schemas.openxmlformats.org/officeDocument/2006/relationships/hyperlink" Target="#'Somatik 1'!A1"/></Relationships>
</file>

<file path=xl/drawings/_rels/drawing4.xml.rels><?xml version="1.0" encoding="UTF-8" standalone="yes"?>
<Relationships xmlns="http://schemas.openxmlformats.org/package/2006/relationships"><Relationship Id="rId2" Type="http://schemas.openxmlformats.org/officeDocument/2006/relationships/hyperlink" Target="#'Balansr&#228;kning'!A1"/><Relationship Id="rId1" Type="http://schemas.openxmlformats.org/officeDocument/2006/relationships/hyperlink" Target="#'Regionernas ekonomi'!A1"/></Relationships>
</file>

<file path=xl/drawings/_rels/drawing40.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hyperlink" Target="#'Somatik 4'!A1"/><Relationship Id="rId1" Type="http://schemas.openxmlformats.org/officeDocument/2006/relationships/hyperlink" Target="#'Somatik 2'!A1"/></Relationships>
</file>

<file path=xl/drawings/_rels/drawing41.xml.rels><?xml version="1.0" encoding="UTF-8" standalone="yes"?>
<Relationships xmlns="http://schemas.openxmlformats.org/package/2006/relationships"><Relationship Id="rId2" Type="http://schemas.openxmlformats.org/officeDocument/2006/relationships/hyperlink" Target="#'Somatik 5'!A1"/><Relationship Id="rId1" Type="http://schemas.openxmlformats.org/officeDocument/2006/relationships/hyperlink" Target="#'Somatik 3'!A1"/></Relationships>
</file>

<file path=xl/drawings/_rels/drawing42.xml.rels><?xml version="1.0" encoding="UTF-8" standalone="yes"?>
<Relationships xmlns="http://schemas.openxmlformats.org/package/2006/relationships"><Relationship Id="rId2" Type="http://schemas.openxmlformats.org/officeDocument/2006/relationships/hyperlink" Target="#'Somatik 6'!A1"/><Relationship Id="rId1" Type="http://schemas.openxmlformats.org/officeDocument/2006/relationships/hyperlink" Target="#'Somatik 4'!A1"/></Relationships>
</file>

<file path=xl/drawings/_rels/drawing43.xml.rels><?xml version="1.0" encoding="UTF-8" standalone="yes"?>
<Relationships xmlns="http://schemas.openxmlformats.org/package/2006/relationships"><Relationship Id="rId2" Type="http://schemas.openxmlformats.org/officeDocument/2006/relationships/hyperlink" Target="#'Specialiserad psykiatrisk v&#229;rd'!A1"/><Relationship Id="rId1" Type="http://schemas.openxmlformats.org/officeDocument/2006/relationships/hyperlink" Target="#'Somatik 5'!A1"/></Relationships>
</file>

<file path=xl/drawings/_rels/drawing44.xml.rels><?xml version="1.0" encoding="UTF-8" standalone="yes"?>
<Relationships xmlns="http://schemas.openxmlformats.org/package/2006/relationships"><Relationship Id="rId2" Type="http://schemas.openxmlformats.org/officeDocument/2006/relationships/hyperlink" Target="#'Psykiatri 1'!A1"/><Relationship Id="rId1" Type="http://schemas.openxmlformats.org/officeDocument/2006/relationships/hyperlink" Target="#'Somatik 6'!A1"/></Relationships>
</file>

<file path=xl/drawings/_rels/drawing45.xml.rels><?xml version="1.0" encoding="UTF-8" standalone="yes"?>
<Relationships xmlns="http://schemas.openxmlformats.org/package/2006/relationships"><Relationship Id="rId2" Type="http://schemas.openxmlformats.org/officeDocument/2006/relationships/hyperlink" Target="#'Psykiatri 2'!A1"/><Relationship Id="rId1" Type="http://schemas.openxmlformats.org/officeDocument/2006/relationships/hyperlink" Target="#'Specialiserad psykiatrisk v&#229;rd'!A1"/></Relationships>
</file>

<file path=xl/drawings/_rels/drawing46.xml.rels><?xml version="1.0" encoding="UTF-8" standalone="yes"?>
<Relationships xmlns="http://schemas.openxmlformats.org/package/2006/relationships"><Relationship Id="rId2" Type="http://schemas.openxmlformats.org/officeDocument/2006/relationships/hyperlink" Target="#'Psykiatri 3'!A1"/><Relationship Id="rId1" Type="http://schemas.openxmlformats.org/officeDocument/2006/relationships/hyperlink" Target="#'Psykiatri 1'!A1"/></Relationships>
</file>

<file path=xl/drawings/_rels/drawing4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hyperlink" Target="#'Psykiatri 4'!A1"/><Relationship Id="rId1" Type="http://schemas.openxmlformats.org/officeDocument/2006/relationships/hyperlink" Target="#'Psykiatri 2'!A1"/></Relationships>
</file>

<file path=xl/drawings/_rels/drawing48.xml.rels><?xml version="1.0" encoding="UTF-8" standalone="yes"?>
<Relationships xmlns="http://schemas.openxmlformats.org/package/2006/relationships"><Relationship Id="rId2" Type="http://schemas.openxmlformats.org/officeDocument/2006/relationships/hyperlink" Target="#'Psykiatri 5'!A1"/><Relationship Id="rId1" Type="http://schemas.openxmlformats.org/officeDocument/2006/relationships/hyperlink" Target="#'Psykiatri 3'!A1"/></Relationships>
</file>

<file path=xl/drawings/_rels/drawing49.xml.rels><?xml version="1.0" encoding="UTF-8" standalone="yes"?>
<Relationships xmlns="http://schemas.openxmlformats.org/package/2006/relationships"><Relationship Id="rId2" Type="http://schemas.openxmlformats.org/officeDocument/2006/relationships/hyperlink" Target="#'Tandv&#229;rd'!A1"/><Relationship Id="rId1" Type="http://schemas.openxmlformats.org/officeDocument/2006/relationships/hyperlink" Target="#'Psykiatri 4'!A1"/></Relationships>
</file>

<file path=xl/drawings/_rels/drawing5.xml.rels><?xml version="1.0" encoding="UTF-8" standalone="yes"?>
<Relationships xmlns="http://schemas.openxmlformats.org/package/2006/relationships"><Relationship Id="rId2" Type="http://schemas.openxmlformats.org/officeDocument/2006/relationships/hyperlink" Target="#'kostnadsslag'!A1"/><Relationship Id="rId1" Type="http://schemas.openxmlformats.org/officeDocument/2006/relationships/hyperlink" Target="#'Resultatr&#228;kning'!A1"/></Relationships>
</file>

<file path=xl/drawings/_rels/drawing50.xml.rels><?xml version="1.0" encoding="UTF-8" standalone="yes"?>
<Relationships xmlns="http://schemas.openxmlformats.org/package/2006/relationships"><Relationship Id="rId2" Type="http://schemas.openxmlformats.org/officeDocument/2006/relationships/hyperlink" Target="#'Tandv&#229;rd 1'!A1"/><Relationship Id="rId1" Type="http://schemas.openxmlformats.org/officeDocument/2006/relationships/hyperlink" Target="#'Psykiatri 5'!A1"/></Relationships>
</file>

<file path=xl/drawings/_rels/drawing51.xml.rels><?xml version="1.0" encoding="UTF-8" standalone="yes"?>
<Relationships xmlns="http://schemas.openxmlformats.org/package/2006/relationships"><Relationship Id="rId2" Type="http://schemas.openxmlformats.org/officeDocument/2006/relationships/hyperlink" Target="#'Tandv&#229;rd 2'!A1"/><Relationship Id="rId1" Type="http://schemas.openxmlformats.org/officeDocument/2006/relationships/hyperlink" Target="#'Tandv&#229;rd'!A1"/></Relationships>
</file>

<file path=xl/drawings/_rels/drawing52.xml.rels><?xml version="1.0" encoding="UTF-8" standalone="yes"?>
<Relationships xmlns="http://schemas.openxmlformats.org/package/2006/relationships"><Relationship Id="rId2" Type="http://schemas.openxmlformats.org/officeDocument/2006/relationships/hyperlink" Target="#'Tandv&#229;rd 3'!A1"/><Relationship Id="rId1" Type="http://schemas.openxmlformats.org/officeDocument/2006/relationships/hyperlink" Target="#'Tandv&#229;rd 1'!A1"/></Relationships>
</file>

<file path=xl/drawings/_rels/drawing53.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hyperlink" Target="#'Tandv&#229;rd 4'!A1"/><Relationship Id="rId1" Type="http://schemas.openxmlformats.org/officeDocument/2006/relationships/hyperlink" Target="#'Tandv&#229;rd 2'!A1"/><Relationship Id="rId4" Type="http://schemas.openxmlformats.org/officeDocument/2006/relationships/chart" Target="../charts/chart17.xml"/></Relationships>
</file>

<file path=xl/drawings/_rels/drawing54.xml.rels><?xml version="1.0" encoding="UTF-8" standalone="yes"?>
<Relationships xmlns="http://schemas.openxmlformats.org/package/2006/relationships"><Relationship Id="rId2" Type="http://schemas.openxmlformats.org/officeDocument/2006/relationships/hyperlink" Target="#'&#214;vrig h&#228;lso- och sjukv&#229;rd'!A1"/><Relationship Id="rId1" Type="http://schemas.openxmlformats.org/officeDocument/2006/relationships/hyperlink" Target="#'Tandv&#229;rd 3'!A1"/></Relationships>
</file>

<file path=xl/drawings/_rels/drawing55.xml.rels><?xml version="1.0" encoding="UTF-8" standalone="yes"?>
<Relationships xmlns="http://schemas.openxmlformats.org/package/2006/relationships"><Relationship Id="rId2" Type="http://schemas.openxmlformats.org/officeDocument/2006/relationships/hyperlink" Target="#'&#214;vrig h&#228;lso- och sjukv&#229;rd 1'!A1"/><Relationship Id="rId1" Type="http://schemas.openxmlformats.org/officeDocument/2006/relationships/hyperlink" Target="#'Tandv&#229;rd 4'!A1"/></Relationships>
</file>

<file path=xl/drawings/_rels/drawing56.xml.rels><?xml version="1.0" encoding="UTF-8" standalone="yes"?>
<Relationships xmlns="http://schemas.openxmlformats.org/package/2006/relationships"><Relationship Id="rId2" Type="http://schemas.openxmlformats.org/officeDocument/2006/relationships/hyperlink" Target="#'&#214;vrig h&#228;lso- och sjukv&#229;rd 2'!A1"/><Relationship Id="rId1" Type="http://schemas.openxmlformats.org/officeDocument/2006/relationships/hyperlink" Target="#'&#214;vrig h&#228;lso- och sjukv&#229;rd'!A1"/></Relationships>
</file>

<file path=xl/drawings/_rels/drawing57.xml.rels><?xml version="1.0" encoding="UTF-8" standalone="yes"?>
<Relationships xmlns="http://schemas.openxmlformats.org/package/2006/relationships"><Relationship Id="rId2" Type="http://schemas.openxmlformats.org/officeDocument/2006/relationships/hyperlink" Target="#'&#214;vrig h&#228;lso- och sjukv&#229;rd 3'!A1"/><Relationship Id="rId1" Type="http://schemas.openxmlformats.org/officeDocument/2006/relationships/hyperlink" Target="#'&#214;vrig h&#228;lso- och sjukv&#229;rd 1'!A1"/></Relationships>
</file>

<file path=xl/drawings/_rels/drawing58.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hyperlink" Target="#'L&#228;kemedel'!A1"/><Relationship Id="rId1" Type="http://schemas.openxmlformats.org/officeDocument/2006/relationships/hyperlink" Target="#'&#214;vrig h&#228;lso- och sjukv&#229;rd 2'!A1"/></Relationships>
</file>

<file path=xl/drawings/_rels/drawing59.xml.rels><?xml version="1.0" encoding="UTF-8" standalone="yes"?>
<Relationships xmlns="http://schemas.openxmlformats.org/package/2006/relationships"><Relationship Id="rId2" Type="http://schemas.openxmlformats.org/officeDocument/2006/relationships/hyperlink" Target="#'L&#228;kemedelsf&#246;rm&#229;n'!A1"/><Relationship Id="rId1" Type="http://schemas.openxmlformats.org/officeDocument/2006/relationships/hyperlink" Target="#'&#214;vrig h&#228;lso- och sjukv&#229;rd 3'!A1"/></Relationships>
</file>

<file path=xl/drawings/_rels/drawing6.xml.rels><?xml version="1.0" encoding="UTF-8" standalone="yes"?>
<Relationships xmlns="http://schemas.openxmlformats.org/package/2006/relationships"><Relationship Id="rId2" Type="http://schemas.openxmlformats.org/officeDocument/2006/relationships/hyperlink" Target="#'int&#228;ktsslag'!A1"/><Relationship Id="rId1" Type="http://schemas.openxmlformats.org/officeDocument/2006/relationships/hyperlink" Target="#'Balansr&#228;kning'!A1"/></Relationships>
</file>

<file path=xl/drawings/_rels/drawing60.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hyperlink" Target="#'Rekvisitionsl&#228;kemedel'!A1"/><Relationship Id="rId1" Type="http://schemas.openxmlformats.org/officeDocument/2006/relationships/hyperlink" Target="#'L&#228;kemedel'!A1"/></Relationships>
</file>

<file path=xl/drawings/_rels/drawing61.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hyperlink" Target="#'Regional utveckling'!A1"/><Relationship Id="rId1" Type="http://schemas.openxmlformats.org/officeDocument/2006/relationships/hyperlink" Target="#'L&#228;kemedelsf&#246;rm&#229;n'!A1"/></Relationships>
</file>

<file path=xl/drawings/_rels/drawing62.xml.rels><?xml version="1.0" encoding="UTF-8" standalone="yes"?>
<Relationships xmlns="http://schemas.openxmlformats.org/package/2006/relationships"><Relationship Id="rId2" Type="http://schemas.openxmlformats.org/officeDocument/2006/relationships/hyperlink" Target="#'Regional utveckling 1'!A1"/><Relationship Id="rId1" Type="http://schemas.openxmlformats.org/officeDocument/2006/relationships/hyperlink" Target="#'Rekvisitionsl&#228;kemedel'!A1"/></Relationships>
</file>

<file path=xl/drawings/_rels/drawing63.xml.rels><?xml version="1.0" encoding="UTF-8" standalone="yes"?>
<Relationships xmlns="http://schemas.openxmlformats.org/package/2006/relationships"><Relationship Id="rId2" Type="http://schemas.openxmlformats.org/officeDocument/2006/relationships/hyperlink" Target="#'Regional utveckling 2'!A1"/><Relationship Id="rId1" Type="http://schemas.openxmlformats.org/officeDocument/2006/relationships/hyperlink" Target="#'Regional utveckling'!A1"/></Relationships>
</file>

<file path=xl/drawings/_rels/drawing64.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hyperlink" Target="#'Regional utveckling 3'!A1"/><Relationship Id="rId1" Type="http://schemas.openxmlformats.org/officeDocument/2006/relationships/hyperlink" Target="#'Regional utveckling 1'!A1"/></Relationships>
</file>

<file path=xl/drawings/_rels/drawing65.xml.rels><?xml version="1.0" encoding="UTF-8" standalone="yes"?>
<Relationships xmlns="http://schemas.openxmlformats.org/package/2006/relationships"><Relationship Id="rId2" Type="http://schemas.openxmlformats.org/officeDocument/2006/relationships/hyperlink" Target="#'Trafik och infrastruktur'!A1"/><Relationship Id="rId1" Type="http://schemas.openxmlformats.org/officeDocument/2006/relationships/hyperlink" Target="#'Regional utveckling 2'!A1"/></Relationships>
</file>

<file path=xl/drawings/_rels/drawing66.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hyperlink" Target="#'Trafik och infrastruktur'!A1"/><Relationship Id="rId1" Type="http://schemas.openxmlformats.org/officeDocument/2006/relationships/hyperlink" Target="#'Regional utveckling 2'!A1"/></Relationships>
</file>

<file path=xl/drawings/_rels/drawing67.xml.rels><?xml version="1.0" encoding="UTF-8" standalone="yes"?>
<Relationships xmlns="http://schemas.openxmlformats.org/package/2006/relationships"><Relationship Id="rId2" Type="http://schemas.openxmlformats.org/officeDocument/2006/relationships/hyperlink" Target="#'Trafik och infrastruktur 1'!A1"/><Relationship Id="rId1" Type="http://schemas.openxmlformats.org/officeDocument/2006/relationships/hyperlink" Target="#'Regional utveckling 3'!A1"/></Relationships>
</file>

<file path=xl/drawings/_rels/drawing68.xml.rels><?xml version="1.0" encoding="UTF-8" standalone="yes"?>
<Relationships xmlns="http://schemas.openxmlformats.org/package/2006/relationships"><Relationship Id="rId2" Type="http://schemas.openxmlformats.org/officeDocument/2006/relationships/hyperlink" Target="#'Trafik och infrastruktur 2'!A1"/><Relationship Id="rId1" Type="http://schemas.openxmlformats.org/officeDocument/2006/relationships/hyperlink" Target="#'Trafik och infrastruktur'!A1"/></Relationships>
</file>

<file path=xl/drawings/_rels/drawing69.xml.rels><?xml version="1.0" encoding="UTF-8" standalone="yes"?>
<Relationships xmlns="http://schemas.openxmlformats.org/package/2006/relationships"><Relationship Id="rId2" Type="http://schemas.openxmlformats.org/officeDocument/2006/relationships/hyperlink" Target="#'Utbildning och kultur'!A1"/><Relationship Id="rId1" Type="http://schemas.openxmlformats.org/officeDocument/2006/relationships/hyperlink" Target="#'Trafik och infrastruktur 1'!A1"/></Relationships>
</file>

<file path=xl/drawings/_rels/drawing7.xml.rels><?xml version="1.0" encoding="UTF-8" standalone="yes"?>
<Relationships xmlns="http://schemas.openxmlformats.org/package/2006/relationships"><Relationship Id="rId2" Type="http://schemas.openxmlformats.org/officeDocument/2006/relationships/hyperlink" Target="#'Kostnader och int&#228;kter'!A1"/><Relationship Id="rId1" Type="http://schemas.openxmlformats.org/officeDocument/2006/relationships/hyperlink" Target="#'kostnadsslag'!A1"/></Relationships>
</file>

<file path=xl/drawings/_rels/drawing70.xml.rels><?xml version="1.0" encoding="UTF-8" standalone="yes"?>
<Relationships xmlns="http://schemas.openxmlformats.org/package/2006/relationships"><Relationship Id="rId2" Type="http://schemas.openxmlformats.org/officeDocument/2006/relationships/hyperlink" Target="#'Utbildning och kultur 1'!A1"/><Relationship Id="rId1" Type="http://schemas.openxmlformats.org/officeDocument/2006/relationships/hyperlink" Target="#'Trafik och infrastruktur 2'!A1"/></Relationships>
</file>

<file path=xl/drawings/_rels/drawing71.xml.rels><?xml version="1.0" encoding="UTF-8" standalone="yes"?>
<Relationships xmlns="http://schemas.openxmlformats.org/package/2006/relationships"><Relationship Id="rId2" Type="http://schemas.openxmlformats.org/officeDocument/2006/relationships/hyperlink" Target="#'Utbildning och kultur 2'!A1"/><Relationship Id="rId1" Type="http://schemas.openxmlformats.org/officeDocument/2006/relationships/hyperlink" Target="#'Utbildning och kultur'!A1"/></Relationships>
</file>

<file path=xl/drawings/_rels/drawing72.xml.rels><?xml version="1.0" encoding="UTF-8" standalone="yes"?>
<Relationships xmlns="http://schemas.openxmlformats.org/package/2006/relationships"><Relationship Id="rId2" Type="http://schemas.openxmlformats.org/officeDocument/2006/relationships/hyperlink" Target="#'Utbildning och kultur 3'!A1"/><Relationship Id="rId1" Type="http://schemas.openxmlformats.org/officeDocument/2006/relationships/hyperlink" Target="#'Utbildning och kultur 1'!A1"/></Relationships>
</file>

<file path=xl/drawings/_rels/drawing73.xml.rels><?xml version="1.0" encoding="UTF-8" standalone="yes"?>
<Relationships xmlns="http://schemas.openxmlformats.org/package/2006/relationships"><Relationship Id="rId2" Type="http://schemas.openxmlformats.org/officeDocument/2006/relationships/hyperlink" Target="#'Utbildning och kultur 3'!A1"/><Relationship Id="rId1" Type="http://schemas.openxmlformats.org/officeDocument/2006/relationships/hyperlink" Target="#'Utbildning och kultur 2'!A1"/></Relationships>
</file>

<file path=xl/drawings/_rels/drawing8.xml.rels><?xml version="1.0" encoding="UTF-8" standalone="yes"?>
<Relationships xmlns="http://schemas.openxmlformats.org/package/2006/relationships"><Relationship Id="rId2" Type="http://schemas.openxmlformats.org/officeDocument/2006/relationships/hyperlink" Target="#'Kostnader och int&#228;kter 1'!A1"/><Relationship Id="rId1" Type="http://schemas.openxmlformats.org/officeDocument/2006/relationships/hyperlink" Target="#'int&#228;ktsslag'!A1"/></Relationships>
</file>

<file path=xl/drawings/_rels/drawing9.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Kostnader och int&#228;kter 2'!A1"/><Relationship Id="rId1" Type="http://schemas.openxmlformats.org/officeDocument/2006/relationships/hyperlink" Target="#'Kostnader och int&#228;kter'!A1"/></Relationships>
</file>

<file path=xl/drawings/drawing1.xml><?xml version="1.0" encoding="utf-8"?>
<xdr:wsDr xmlns:xdr="http://schemas.openxmlformats.org/drawingml/2006/spreadsheetDrawing" xmlns:a="http://schemas.openxmlformats.org/drawingml/2006/main">
  <xdr:twoCellAnchor editAs="absolute">
    <xdr:from>
      <xdr:col>11</xdr:col>
      <xdr:colOff>561340</xdr:colOff>
      <xdr:row>13</xdr:row>
      <xdr:rowOff>91440</xdr:rowOff>
    </xdr:from>
    <xdr:to>
      <xdr:col>13</xdr:col>
      <xdr:colOff>275590</xdr:colOff>
      <xdr:row>15</xdr:row>
      <xdr:rowOff>100970</xdr:rowOff>
    </xdr:to>
    <xdr:pic>
      <xdr:nvPicPr>
        <xdr:cNvPr id="2" name="Bildobjekt 1" descr="Länk till skr.se&#10;">
          <a:hlinkClick xmlns:r="http://schemas.openxmlformats.org/officeDocument/2006/relationships" r:id="rId1"/>
          <a:extLst>
            <a:ext uri="{FF2B5EF4-FFF2-40B4-BE49-F238E27FC236}">
              <a16:creationId xmlns:a16="http://schemas.microsoft.com/office/drawing/2014/main" id="{047D5A3F-FB96-4DF1-8C6B-008C7FB109C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65440" y="3710940"/>
          <a:ext cx="1060450" cy="44133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1856105</xdr:colOff>
      <xdr:row>1</xdr:row>
      <xdr:rowOff>114934</xdr:rowOff>
    </xdr:from>
    <xdr:to>
      <xdr:col>0</xdr:col>
      <xdr:colOff>2056130</xdr:colOff>
      <xdr:row>2</xdr:row>
      <xdr:rowOff>104434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800-000002000000}"/>
            </a:ext>
          </a:extLst>
        </xdr:cNvPr>
        <xdr:cNvSpPr/>
      </xdr:nvSpPr>
      <xdr:spPr>
        <a:xfrm>
          <a:off x="1856105" y="617854"/>
          <a:ext cx="200025" cy="20286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2348865</xdr:colOff>
      <xdr:row>1</xdr:row>
      <xdr:rowOff>122554</xdr:rowOff>
    </xdr:from>
    <xdr:to>
      <xdr:col>0</xdr:col>
      <xdr:colOff>2548890</xdr:colOff>
      <xdr:row>2</xdr:row>
      <xdr:rowOff>112054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0800-000004000000}"/>
            </a:ext>
          </a:extLst>
        </xdr:cNvPr>
        <xdr:cNvSpPr/>
      </xdr:nvSpPr>
      <xdr:spPr>
        <a:xfrm>
          <a:off x="2348865" y="625474"/>
          <a:ext cx="200025" cy="20286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3</xdr:col>
      <xdr:colOff>421640</xdr:colOff>
      <xdr:row>25</xdr:row>
      <xdr:rowOff>162560</xdr:rowOff>
    </xdr:from>
    <xdr:to>
      <xdr:col>9</xdr:col>
      <xdr:colOff>525780</xdr:colOff>
      <xdr:row>45</xdr:row>
      <xdr:rowOff>165195</xdr:rowOff>
    </xdr:to>
    <xdr:graphicFrame macro="">
      <xdr:nvGraphicFramePr>
        <xdr:cNvPr id="5" name="\Templates\Excel standard_SKR_Cirkel m värde.crtx">
          <a:extLst>
            <a:ext uri="{FF2B5EF4-FFF2-40B4-BE49-F238E27FC236}">
              <a16:creationId xmlns:a16="http://schemas.microsoft.com/office/drawing/2014/main" id="{552123B4-AE3E-4B3C-901E-39F16D5EF3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9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09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46990</xdr:colOff>
      <xdr:row>4</xdr:row>
      <xdr:rowOff>38417</xdr:rowOff>
    </xdr:from>
    <xdr:to>
      <xdr:col>7</xdr:col>
      <xdr:colOff>252730</xdr:colOff>
      <xdr:row>22</xdr:row>
      <xdr:rowOff>200025</xdr:rowOff>
    </xdr:to>
    <xdr:graphicFrame macro="">
      <xdr:nvGraphicFramePr>
        <xdr:cNvPr id="2" name="Diagram 1">
          <a:extLst>
            <a:ext uri="{FF2B5EF4-FFF2-40B4-BE49-F238E27FC236}">
              <a16:creationId xmlns:a16="http://schemas.microsoft.com/office/drawing/2014/main" id="{B62CA513-454A-4C73-B556-5B59C7BCC2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2</xdr:col>
      <xdr:colOff>209550</xdr:colOff>
      <xdr:row>4</xdr:row>
      <xdr:rowOff>57785</xdr:rowOff>
    </xdr:from>
    <xdr:to>
      <xdr:col>13</xdr:col>
      <xdr:colOff>598170</xdr:colOff>
      <xdr:row>27</xdr:row>
      <xdr:rowOff>41910</xdr:rowOff>
    </xdr:to>
    <xdr:grpSp>
      <xdr:nvGrpSpPr>
        <xdr:cNvPr id="2" name="Grupp 1" descr="Beskrivning av kontakttyper&#10;">
          <a:extLst>
            <a:ext uri="{FF2B5EF4-FFF2-40B4-BE49-F238E27FC236}">
              <a16:creationId xmlns:a16="http://schemas.microsoft.com/office/drawing/2014/main" id="{00000000-0008-0000-0A00-000002000000}"/>
            </a:ext>
          </a:extLst>
        </xdr:cNvPr>
        <xdr:cNvGrpSpPr>
          <a:grpSpLocks noChangeAspect="1"/>
        </xdr:cNvGrpSpPr>
      </xdr:nvGrpSpPr>
      <xdr:grpSpPr>
        <a:xfrm>
          <a:off x="5139690" y="1200785"/>
          <a:ext cx="7764780" cy="4891405"/>
          <a:chOff x="1081872" y="889952"/>
          <a:chExt cx="8038171" cy="5225143"/>
        </a:xfrm>
      </xdr:grpSpPr>
      <xdr:sp macro="" textlink="">
        <xdr:nvSpPr>
          <xdr:cNvPr id="3" name="textruta 3">
            <a:extLst>
              <a:ext uri="{FF2B5EF4-FFF2-40B4-BE49-F238E27FC236}">
                <a16:creationId xmlns:a16="http://schemas.microsoft.com/office/drawing/2014/main" id="{00000000-0008-0000-0A00-000003000000}"/>
              </a:ext>
            </a:extLst>
          </xdr:cNvPr>
          <xdr:cNvSpPr txBox="1"/>
        </xdr:nvSpPr>
        <xdr:spPr>
          <a:xfrm>
            <a:off x="6163779" y="3491674"/>
            <a:ext cx="2956264" cy="2129887"/>
          </a:xfrm>
          <a:prstGeom prst="rect">
            <a:avLst/>
          </a:prstGeom>
          <a:noFill/>
        </xdr:spPr>
        <xdr:txBody>
          <a:bodyPr wrap="square" rtlCol="0">
            <a:spAutoFit/>
          </a:bodyPr>
          <a:lstStyle>
            <a:defPPr>
              <a:defRPr lang="sv-S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sv-SE" sz="1200"/>
              <a:t>För distanskontakter gäller att de ska avse </a:t>
            </a:r>
            <a:r>
              <a:rPr lang="sv-SE" sz="1200" i="1"/>
              <a:t>kvalificerad sjukvård</a:t>
            </a:r>
            <a:r>
              <a:rPr lang="sv-SE" sz="1200"/>
              <a:t> som journalförts och ersatt ett fysiskt besök.</a:t>
            </a:r>
          </a:p>
          <a:p>
            <a:endParaRPr lang="sv-SE" sz="1200"/>
          </a:p>
          <a:p>
            <a:r>
              <a:rPr lang="sv-SE" sz="1200"/>
              <a:t>För definitioner av kontakttyper, se verksamhetsindelning VI2000 och länk i förordet.</a:t>
            </a:r>
          </a:p>
        </xdr:txBody>
      </xdr:sp>
      <xdr:graphicFrame macro="">
        <xdr:nvGraphicFramePr>
          <xdr:cNvPr id="4" name="Diagram 3">
            <a:extLst>
              <a:ext uri="{FF2B5EF4-FFF2-40B4-BE49-F238E27FC236}">
                <a16:creationId xmlns:a16="http://schemas.microsoft.com/office/drawing/2014/main" id="{00000000-0008-0000-0A00-000004000000}"/>
              </a:ext>
            </a:extLst>
          </xdr:cNvPr>
          <xdr:cNvGraphicFramePr/>
        </xdr:nvGraphicFramePr>
        <xdr:xfrm>
          <a:off x="1081872" y="889952"/>
          <a:ext cx="7569758" cy="5225143"/>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grpSp>
    <xdr:clientData/>
  </xdr:twoCellAnchor>
  <xdr:twoCellAnchor>
    <xdr:from>
      <xdr:col>0</xdr:col>
      <xdr:colOff>1635125</xdr:colOff>
      <xdr:row>1</xdr:row>
      <xdr:rowOff>92074</xdr:rowOff>
    </xdr:from>
    <xdr:to>
      <xdr:col>0</xdr:col>
      <xdr:colOff>1835150</xdr:colOff>
      <xdr:row>2</xdr:row>
      <xdr:rowOff>81574</xdr:rowOff>
    </xdr:to>
    <xdr:sp macro="" textlink="">
      <xdr:nvSpPr>
        <xdr:cNvPr id="5" name="tillbaka" descr="Länk till föregående flik">
          <a:hlinkClick xmlns:r="http://schemas.openxmlformats.org/officeDocument/2006/relationships" r:id="rId6" tooltip="Tillbaka"/>
          <a:extLst>
            <a:ext uri="{FF2B5EF4-FFF2-40B4-BE49-F238E27FC236}">
              <a16:creationId xmlns:a16="http://schemas.microsoft.com/office/drawing/2014/main" id="{00000000-0008-0000-0A00-000005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6" name="fram" descr="Länk till nästa flik">
          <a:hlinkClick xmlns:r="http://schemas.openxmlformats.org/officeDocument/2006/relationships" r:id="rId7" tooltip="Framåt"/>
          <a:extLst>
            <a:ext uri="{FF2B5EF4-FFF2-40B4-BE49-F238E27FC236}">
              <a16:creationId xmlns:a16="http://schemas.microsoft.com/office/drawing/2014/main" id="{00000000-0008-0000-0A00-000006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1</xdr:col>
      <xdr:colOff>685799</xdr:colOff>
      <xdr:row>34</xdr:row>
      <xdr:rowOff>4763</xdr:rowOff>
    </xdr:from>
    <xdr:to>
      <xdr:col>12</xdr:col>
      <xdr:colOff>180974</xdr:colOff>
      <xdr:row>54</xdr:row>
      <xdr:rowOff>76201</xdr:rowOff>
    </xdr:to>
    <xdr:graphicFrame macro="">
      <xdr:nvGraphicFramePr>
        <xdr:cNvPr id="10" name="Diagram 9" descr="Schematisk beskrivning från Socialstyrelsens termbank">
          <a:extLst>
            <a:ext uri="{FF2B5EF4-FFF2-40B4-BE49-F238E27FC236}">
              <a16:creationId xmlns:a16="http://schemas.microsoft.com/office/drawing/2014/main" id="{995A6588-13EF-45F8-A896-855D1B25E34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 r:lo="rId9" r:qs="rId10" r:cs="rId1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B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0B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4"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C00-000004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5" name="fram" descr="Länk till nästa flik">
          <a:hlinkClick xmlns:r="http://schemas.openxmlformats.org/officeDocument/2006/relationships" r:id="rId2" tooltip="Framåt"/>
          <a:extLst>
            <a:ext uri="{FF2B5EF4-FFF2-40B4-BE49-F238E27FC236}">
              <a16:creationId xmlns:a16="http://schemas.microsoft.com/office/drawing/2014/main" id="{00000000-0008-0000-0C00-000005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67310</xdr:colOff>
      <xdr:row>23</xdr:row>
      <xdr:rowOff>201294</xdr:rowOff>
    </xdr:from>
    <xdr:to>
      <xdr:col>7</xdr:col>
      <xdr:colOff>6350</xdr:colOff>
      <xdr:row>42</xdr:row>
      <xdr:rowOff>99060</xdr:rowOff>
    </xdr:to>
    <xdr:graphicFrame macro="">
      <xdr:nvGraphicFramePr>
        <xdr:cNvPr id="2" name="Diagram 1">
          <a:extLst>
            <a:ext uri="{FF2B5EF4-FFF2-40B4-BE49-F238E27FC236}">
              <a16:creationId xmlns:a16="http://schemas.microsoft.com/office/drawing/2014/main" id="{EF7615BB-C95E-4191-B8BE-78906A6387F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88B3C93A-094F-4E27-B5DB-BAF7ED432F65}"/>
            </a:ext>
          </a:extLst>
        </xdr:cNvPr>
        <xdr:cNvSpPr/>
      </xdr:nvSpPr>
      <xdr:spPr>
        <a:xfrm>
          <a:off x="1635125" y="541654"/>
          <a:ext cx="200025" cy="20286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9FD02C99-E661-47A8-AA72-673C442B9B6D}"/>
            </a:ext>
          </a:extLst>
        </xdr:cNvPr>
        <xdr:cNvSpPr/>
      </xdr:nvSpPr>
      <xdr:spPr>
        <a:xfrm>
          <a:off x="2143125" y="541654"/>
          <a:ext cx="200025" cy="20286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106361</xdr:colOff>
      <xdr:row>3</xdr:row>
      <xdr:rowOff>88900</xdr:rowOff>
    </xdr:from>
    <xdr:to>
      <xdr:col>9</xdr:col>
      <xdr:colOff>196850</xdr:colOff>
      <xdr:row>26</xdr:row>
      <xdr:rowOff>88900</xdr:rowOff>
    </xdr:to>
    <xdr:graphicFrame macro="">
      <xdr:nvGraphicFramePr>
        <xdr:cNvPr id="4" name="Diagram 3">
          <a:extLst>
            <a:ext uri="{FF2B5EF4-FFF2-40B4-BE49-F238E27FC236}">
              <a16:creationId xmlns:a16="http://schemas.microsoft.com/office/drawing/2014/main" id="{60B1EB06-136B-4F38-BD63-94C082684D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E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0E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F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5" name="fram" descr="Länk till nästa flik">
          <a:hlinkClick xmlns:r="http://schemas.openxmlformats.org/officeDocument/2006/relationships" r:id="rId2" tooltip="Framåt"/>
          <a:extLst>
            <a:ext uri="{FF2B5EF4-FFF2-40B4-BE49-F238E27FC236}">
              <a16:creationId xmlns:a16="http://schemas.microsoft.com/office/drawing/2014/main" id="{00000000-0008-0000-0F00-000005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174625</xdr:colOff>
      <xdr:row>9</xdr:row>
      <xdr:rowOff>28575</xdr:rowOff>
    </xdr:from>
    <xdr:to>
      <xdr:col>4</xdr:col>
      <xdr:colOff>1403155</xdr:colOff>
      <xdr:row>26</xdr:row>
      <xdr:rowOff>64320</xdr:rowOff>
    </xdr:to>
    <xdr:graphicFrame macro="">
      <xdr:nvGraphicFramePr>
        <xdr:cNvPr id="4" name="\Templates\Excel standard_SKR_Staplad stapel.crtx" descr="\Templates\Excel standard_SKR_Staplad stapel.crtx">
          <a:extLst>
            <a:ext uri="{FF2B5EF4-FFF2-40B4-BE49-F238E27FC236}">
              <a16:creationId xmlns:a16="http://schemas.microsoft.com/office/drawing/2014/main" id="{1F6F6FFB-746A-6CD7-C278-58C1C7267D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0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5" name="fram" descr="Länk till nästa flik">
          <a:hlinkClick xmlns:r="http://schemas.openxmlformats.org/officeDocument/2006/relationships" r:id="rId2" tooltip="Framåt"/>
          <a:extLst>
            <a:ext uri="{FF2B5EF4-FFF2-40B4-BE49-F238E27FC236}">
              <a16:creationId xmlns:a16="http://schemas.microsoft.com/office/drawing/2014/main" id="{00000000-0008-0000-1000-000005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162560</xdr:colOff>
      <xdr:row>10</xdr:row>
      <xdr:rowOff>121920</xdr:rowOff>
    </xdr:from>
    <xdr:to>
      <xdr:col>5</xdr:col>
      <xdr:colOff>10600</xdr:colOff>
      <xdr:row>27</xdr:row>
      <xdr:rowOff>159570</xdr:rowOff>
    </xdr:to>
    <xdr:graphicFrame macro="">
      <xdr:nvGraphicFramePr>
        <xdr:cNvPr id="7" name="\Templates\Excel standard_SKR_Staplad stapel.crtx" descr="\Templates\Excel standard_SKR_Staplad stapel.crtx">
          <a:extLst>
            <a:ext uri="{FF2B5EF4-FFF2-40B4-BE49-F238E27FC236}">
              <a16:creationId xmlns:a16="http://schemas.microsoft.com/office/drawing/2014/main" id="{2A4D4075-AE65-3931-1176-64F75EA5321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1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5" name="fram" descr="Länk till nästa flik">
          <a:hlinkClick xmlns:r="http://schemas.openxmlformats.org/officeDocument/2006/relationships" r:id="rId2" tooltip="Framåt"/>
          <a:extLst>
            <a:ext uri="{FF2B5EF4-FFF2-40B4-BE49-F238E27FC236}">
              <a16:creationId xmlns:a16="http://schemas.microsoft.com/office/drawing/2014/main" id="{00000000-0008-0000-1100-000005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28575</xdr:colOff>
      <xdr:row>30</xdr:row>
      <xdr:rowOff>181610</xdr:rowOff>
    </xdr:from>
    <xdr:to>
      <xdr:col>5</xdr:col>
      <xdr:colOff>361120</xdr:colOff>
      <xdr:row>48</xdr:row>
      <xdr:rowOff>85910</xdr:rowOff>
    </xdr:to>
    <xdr:graphicFrame macro="">
      <xdr:nvGraphicFramePr>
        <xdr:cNvPr id="4" name="\Templates\Excel standard_SKR_Staplad stapel.crtx">
          <a:extLst>
            <a:ext uri="{FF2B5EF4-FFF2-40B4-BE49-F238E27FC236}">
              <a16:creationId xmlns:a16="http://schemas.microsoft.com/office/drawing/2014/main" id="{B3BC513D-AD29-40DB-8924-2CC0468CCD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18</xdr:col>
      <xdr:colOff>169335</xdr:colOff>
      <xdr:row>12</xdr:row>
      <xdr:rowOff>186369</xdr:rowOff>
    </xdr:from>
    <xdr:to>
      <xdr:col>18</xdr:col>
      <xdr:colOff>601770</xdr:colOff>
      <xdr:row>14</xdr:row>
      <xdr:rowOff>3448</xdr:rowOff>
    </xdr:to>
    <xdr:pic>
      <xdr:nvPicPr>
        <xdr:cNvPr id="3" name="Bildobjekt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1"/>
        <a:srcRect l="24393" t="1" r="19502" b="25521"/>
        <a:stretch/>
      </xdr:blipFill>
      <xdr:spPr>
        <a:xfrm rot="420000">
          <a:off x="15485535" y="3302949"/>
          <a:ext cx="432435" cy="243799"/>
        </a:xfrm>
        <a:prstGeom prst="rect">
          <a:avLst/>
        </a:prstGeom>
      </xdr:spPr>
    </xdr:pic>
    <xdr:clientData/>
  </xdr:twoCellAnchor>
  <xdr:twoCellAnchor editAs="absolute">
    <xdr:from>
      <xdr:col>16</xdr:col>
      <xdr:colOff>294778</xdr:colOff>
      <xdr:row>10</xdr:row>
      <xdr:rowOff>175822</xdr:rowOff>
    </xdr:from>
    <xdr:to>
      <xdr:col>19</xdr:col>
      <xdr:colOff>105708</xdr:colOff>
      <xdr:row>19</xdr:row>
      <xdr:rowOff>171270</xdr:rowOff>
    </xdr:to>
    <xdr:sp macro="" textlink="">
      <xdr:nvSpPr>
        <xdr:cNvPr id="6" name="textruta 30">
          <a:extLst>
            <a:ext uri="{FF2B5EF4-FFF2-40B4-BE49-F238E27FC236}">
              <a16:creationId xmlns:a16="http://schemas.microsoft.com/office/drawing/2014/main" id="{00000000-0008-0000-0000-000006000000}"/>
            </a:ext>
            <a:ext uri="{C183D7F6-B498-43B3-948B-1728B52AA6E4}">
              <adec:decorative xmlns:adec="http://schemas.microsoft.com/office/drawing/2017/decorative" val="1"/>
            </a:ext>
          </a:extLst>
        </xdr:cNvPr>
        <xdr:cNvSpPr txBox="1">
          <a:spLocks noChangeAspect="1"/>
        </xdr:cNvSpPr>
      </xdr:nvSpPr>
      <xdr:spPr>
        <a:xfrm rot="418464">
          <a:off x="14269858" y="2865682"/>
          <a:ext cx="1822610" cy="1915688"/>
        </a:xfrm>
        <a:prstGeom prst="rect">
          <a:avLst/>
        </a:prstGeom>
        <a:noFill/>
      </xdr:spPr>
      <xdr:txBody>
        <a:bodyPr wrap="square" rtlCol="0">
          <a:noAutofit/>
        </a:bodyPr>
        <a:lstStyle>
          <a:defPPr>
            <a:defRPr lang="sv-SE"/>
          </a:defPPr>
          <a:lvl1pPr marL="0" algn="l" defTabSz="914400" rtl="0" eaLnBrk="1" latinLnBrk="0" hangingPunct="1">
            <a:defRPr sz="1800" kern="1200">
              <a:solidFill>
                <a:sysClr val="windowText" lastClr="000000"/>
              </a:solidFill>
              <a:latin typeface="Arial"/>
            </a:defRPr>
          </a:lvl1pPr>
          <a:lvl2pPr marL="457200" algn="l" defTabSz="914400" rtl="0" eaLnBrk="1" latinLnBrk="0" hangingPunct="1">
            <a:defRPr sz="1800" kern="1200">
              <a:solidFill>
                <a:sysClr val="windowText" lastClr="000000"/>
              </a:solidFill>
              <a:latin typeface="Arial"/>
            </a:defRPr>
          </a:lvl2pPr>
          <a:lvl3pPr marL="914400" algn="l" defTabSz="914400" rtl="0" eaLnBrk="1" latinLnBrk="0" hangingPunct="1">
            <a:defRPr sz="1800" kern="1200">
              <a:solidFill>
                <a:sysClr val="windowText" lastClr="000000"/>
              </a:solidFill>
              <a:latin typeface="Arial"/>
            </a:defRPr>
          </a:lvl3pPr>
          <a:lvl4pPr marL="1371600" algn="l" defTabSz="914400" rtl="0" eaLnBrk="1" latinLnBrk="0" hangingPunct="1">
            <a:defRPr sz="1800" kern="1200">
              <a:solidFill>
                <a:sysClr val="windowText" lastClr="000000"/>
              </a:solidFill>
              <a:latin typeface="Arial"/>
            </a:defRPr>
          </a:lvl4pPr>
          <a:lvl5pPr marL="1828800" algn="l" defTabSz="914400" rtl="0" eaLnBrk="1" latinLnBrk="0" hangingPunct="1">
            <a:defRPr sz="1800" kern="1200">
              <a:solidFill>
                <a:sysClr val="windowText" lastClr="000000"/>
              </a:solidFill>
              <a:latin typeface="Arial"/>
            </a:defRPr>
          </a:lvl5pPr>
          <a:lvl6pPr marL="2286000" algn="l" defTabSz="914400" rtl="0" eaLnBrk="1" latinLnBrk="0" hangingPunct="1">
            <a:defRPr sz="1800" kern="1200">
              <a:solidFill>
                <a:sysClr val="windowText" lastClr="000000"/>
              </a:solidFill>
              <a:latin typeface="Arial"/>
            </a:defRPr>
          </a:lvl6pPr>
          <a:lvl7pPr marL="2743200" algn="l" defTabSz="914400" rtl="0" eaLnBrk="1" latinLnBrk="0" hangingPunct="1">
            <a:defRPr sz="1800" kern="1200">
              <a:solidFill>
                <a:sysClr val="windowText" lastClr="000000"/>
              </a:solidFill>
              <a:latin typeface="Arial"/>
            </a:defRPr>
          </a:lvl7pPr>
          <a:lvl8pPr marL="3200400" algn="l" defTabSz="914400" rtl="0" eaLnBrk="1" latinLnBrk="0" hangingPunct="1">
            <a:defRPr sz="1800" kern="1200">
              <a:solidFill>
                <a:sysClr val="windowText" lastClr="000000"/>
              </a:solidFill>
              <a:latin typeface="Arial"/>
            </a:defRPr>
          </a:lvl8pPr>
          <a:lvl9pPr marL="3657600" algn="l" defTabSz="914400" rtl="0" eaLnBrk="1" latinLnBrk="0" hangingPunct="1">
            <a:defRPr sz="1800" kern="1200">
              <a:solidFill>
                <a:sysClr val="windowText" lastClr="000000"/>
              </a:solidFill>
              <a:latin typeface="Arial"/>
            </a:defRPr>
          </a:lvl9pPr>
        </a:lstStyle>
        <a:p>
          <a:r>
            <a:rPr lang="sv-SE" sz="1200" b="1">
              <a:solidFill>
                <a:srgbClr val="E6460A"/>
              </a:solidFill>
              <a:latin typeface="Segoe Print" panose="02000600000000000000" pitchFamily="2" charset="0"/>
            </a:rPr>
            <a:t>Tips! </a:t>
          </a:r>
          <a:r>
            <a:rPr lang="sv-SE" sz="1000" b="1">
              <a:solidFill>
                <a:srgbClr val="E6460A"/>
              </a:solidFill>
              <a:latin typeface="Segoe Print" panose="02000600000000000000" pitchFamily="2" charset="0"/>
            </a:rPr>
            <a:t>Klicka på </a:t>
          </a:r>
        </a:p>
        <a:p>
          <a:r>
            <a:rPr lang="sv-SE" sz="1000" b="1">
              <a:solidFill>
                <a:srgbClr val="E6460A"/>
              </a:solidFill>
              <a:latin typeface="Segoe Print" panose="02000600000000000000" pitchFamily="2" charset="0"/>
            </a:rPr>
            <a:t>symbolen ---&gt; </a:t>
          </a:r>
        </a:p>
        <a:p>
          <a:r>
            <a:rPr lang="sv-SE" sz="1000" b="1">
              <a:solidFill>
                <a:srgbClr val="E6460A"/>
              </a:solidFill>
              <a:latin typeface="Segoe Print" panose="02000600000000000000" pitchFamily="2" charset="0"/>
            </a:rPr>
            <a:t>ovan och välj </a:t>
          </a:r>
        </a:p>
        <a:p>
          <a:r>
            <a:rPr lang="sv-SE" sz="1000" b="1">
              <a:solidFill>
                <a:srgbClr val="E6460A"/>
              </a:solidFill>
              <a:latin typeface="Segoe Print" panose="02000600000000000000" pitchFamily="2" charset="0"/>
            </a:rPr>
            <a:t>"Dölj menyfliksområdet..." eller zooma</a:t>
          </a:r>
          <a:r>
            <a:rPr lang="sv-SE" sz="1000" b="1" baseline="0">
              <a:solidFill>
                <a:srgbClr val="E6460A"/>
              </a:solidFill>
              <a:latin typeface="Segoe Print" panose="02000600000000000000" pitchFamily="2" charset="0"/>
            </a:rPr>
            <a:t> ut, </a:t>
          </a:r>
          <a:r>
            <a:rPr lang="sv-SE" sz="1000" b="1">
              <a:solidFill>
                <a:srgbClr val="E6460A"/>
              </a:solidFill>
              <a:latin typeface="Segoe Print" panose="02000600000000000000" pitchFamily="2" charset="0"/>
            </a:rPr>
            <a:t>om du använder en liten skärm</a:t>
          </a:r>
        </a:p>
      </xdr:txBody>
    </xdr:sp>
    <xdr:clientData/>
  </xdr:twoCellAnchor>
  <xdr:twoCellAnchor>
    <xdr:from>
      <xdr:col>16</xdr:col>
      <xdr:colOff>161925</xdr:colOff>
      <xdr:row>4</xdr:row>
      <xdr:rowOff>206375</xdr:rowOff>
    </xdr:from>
    <xdr:to>
      <xdr:col>20</xdr:col>
      <xdr:colOff>8255</xdr:colOff>
      <xdr:row>7</xdr:row>
      <xdr:rowOff>92075</xdr:rowOff>
    </xdr:to>
    <xdr:sp macro="" textlink="">
      <xdr:nvSpPr>
        <xdr:cNvPr id="5" name="Rektangel 4" descr="Länk till tabellformat och interaktiv presentation av statistiken&#10;">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14137005" y="1638935"/>
          <a:ext cx="2528570" cy="502920"/>
        </a:xfrm>
        <a:prstGeom prst="rect">
          <a:avLst/>
        </a:prstGeom>
        <a:solidFill>
          <a:schemeClr val="accent1"/>
        </a:solidFill>
        <a:ln>
          <a:solidFill>
            <a:schemeClr val="bg2"/>
          </a:solidFill>
        </a:ln>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sv-SE" sz="1100">
              <a:solidFill>
                <a:schemeClr val="bg1"/>
              </a:solidFill>
            </a:rPr>
            <a:t>Länk till tabellformat och interaktiv presentation av statistiken</a:t>
          </a:r>
        </a:p>
      </xdr:txBody>
    </xdr:sp>
    <xdr:clientData/>
  </xdr:twoCellAnchor>
  <xdr:twoCellAnchor>
    <xdr:from>
      <xdr:col>0</xdr:col>
      <xdr:colOff>297181</xdr:colOff>
      <xdr:row>0</xdr:row>
      <xdr:rowOff>266700</xdr:rowOff>
    </xdr:from>
    <xdr:to>
      <xdr:col>0</xdr:col>
      <xdr:colOff>498781</xdr:colOff>
      <xdr:row>0</xdr:row>
      <xdr:rowOff>468300</xdr:rowOff>
    </xdr:to>
    <xdr:sp macro="" textlink="">
      <xdr:nvSpPr>
        <xdr:cNvPr id="8" name="tillbaka">
          <a:extLst>
            <a:ext uri="{FF2B5EF4-FFF2-40B4-BE49-F238E27FC236}">
              <a16:creationId xmlns:a16="http://schemas.microsoft.com/office/drawing/2014/main" id="{00000000-0008-0000-0000-000008000000}"/>
            </a:ext>
            <a:ext uri="{C183D7F6-B498-43B3-948B-1728B52AA6E4}">
              <adec:decorative xmlns:adec="http://schemas.microsoft.com/office/drawing/2017/decorative" val="1"/>
            </a:ext>
          </a:extLst>
        </xdr:cNvPr>
        <xdr:cNvSpPr/>
      </xdr:nvSpPr>
      <xdr:spPr>
        <a:xfrm>
          <a:off x="297181" y="266700"/>
          <a:ext cx="201600" cy="201600"/>
        </a:xfrm>
        <a:prstGeom prst="leftArrow">
          <a:avLst/>
        </a:prstGeom>
        <a:solidFill>
          <a:schemeClr val="bg1"/>
        </a:solidFill>
        <a:ln>
          <a:solidFill>
            <a:schemeClr val="bg1">
              <a:lumMod val="85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641985</xdr:colOff>
      <xdr:row>0</xdr:row>
      <xdr:rowOff>266700</xdr:rowOff>
    </xdr:from>
    <xdr:to>
      <xdr:col>0</xdr:col>
      <xdr:colOff>843585</xdr:colOff>
      <xdr:row>0</xdr:row>
      <xdr:rowOff>468300</xdr:rowOff>
    </xdr:to>
    <xdr:sp macro="" textlink="">
      <xdr:nvSpPr>
        <xdr:cNvPr id="14" name="fram" descr="Länk till nästa flik">
          <a:hlinkClick xmlns:r="http://schemas.openxmlformats.org/officeDocument/2006/relationships" r:id="rId3" tooltip="Framåt"/>
          <a:extLst>
            <a:ext uri="{FF2B5EF4-FFF2-40B4-BE49-F238E27FC236}">
              <a16:creationId xmlns:a16="http://schemas.microsoft.com/office/drawing/2014/main" id="{00000000-0008-0000-0000-00000E000000}"/>
            </a:ext>
          </a:extLst>
        </xdr:cNvPr>
        <xdr:cNvSpPr/>
      </xdr:nvSpPr>
      <xdr:spPr>
        <a:xfrm>
          <a:off x="641985" y="266700"/>
          <a:ext cx="201600" cy="201600"/>
        </a:xfrm>
        <a:prstGeom prst="rightArrow">
          <a:avLst>
            <a:gd name="adj1" fmla="val 50000"/>
            <a:gd name="adj2" fmla="val 61511"/>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6350</xdr:colOff>
      <xdr:row>2</xdr:row>
      <xdr:rowOff>85090</xdr:rowOff>
    </xdr:from>
    <xdr:to>
      <xdr:col>14</xdr:col>
      <xdr:colOff>196850</xdr:colOff>
      <xdr:row>39</xdr:row>
      <xdr:rowOff>199390</xdr:rowOff>
    </xdr:to>
    <xdr:sp macro="" textlink="">
      <xdr:nvSpPr>
        <xdr:cNvPr id="4" name="textruta 3">
          <a:extLst>
            <a:ext uri="{FF2B5EF4-FFF2-40B4-BE49-F238E27FC236}">
              <a16:creationId xmlns:a16="http://schemas.microsoft.com/office/drawing/2014/main" id="{3DF446E7-2E5B-30E1-2BC8-4945552EBA24}"/>
            </a:ext>
          </a:extLst>
        </xdr:cNvPr>
        <xdr:cNvSpPr txBox="1"/>
      </xdr:nvSpPr>
      <xdr:spPr>
        <a:xfrm>
          <a:off x="4685030" y="1090930"/>
          <a:ext cx="8420100" cy="7985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b="1"/>
            <a:t>FÖRORD</a:t>
          </a:r>
        </a:p>
        <a:p>
          <a:endParaRPr lang="sv-SE" sz="1100" b="1"/>
        </a:p>
        <a:p>
          <a:r>
            <a:rPr lang="sv-SE" sz="1100"/>
            <a:t>Den regionala sektorn står för över en tiondel av produktionen i Sverige. Den statistik som presenteras här baseras på två statistikinsamlingar som beskriver sektorns produktion i sin helhet; dels i ekonomiska termer och dels med verksamhetsmått i form av bl.a. besök och vårdplatser. Genom statistiken visas hur resurserna inom sektorn fördelas nationellt och på regional nivå.</a:t>
          </a:r>
        </a:p>
        <a:p>
          <a:endParaRPr lang="sv-SE" sz="1100"/>
        </a:p>
        <a:p>
          <a:r>
            <a:rPr lang="sv-SE" sz="1100"/>
            <a:t>Viktiga mål för regionerna är att verksamheten bedrifts kostnadseffektivt och med god ekonomisk hushållning. Genom dessa statistikunderlag får huvudmännen större möjligheter att följa upp sin verksamhet, framför allt genom att det möjliggör jämförelser mellan regioner. Men statistiken kan även användas av andra intressenter och intresserade regioninvånare som vill få en bättre bild av sektorn och hur den utvecklas.</a:t>
          </a:r>
        </a:p>
        <a:p>
          <a:endParaRPr lang="sv-SE" sz="1100"/>
        </a:p>
        <a:p>
          <a:r>
            <a:rPr lang="sv-SE" sz="1100"/>
            <a:t>För att statistiken ska bli jämförbar är regionernas verksamheter indelade efter Verksamhetsindelning VI2000 (som började användas redan 2002). Ekonomistatistiken följer den gemensamma kontoplanen R-bas men ekonomin fördelas sedan ut på verksamhet i enlighet med VI2000. Genom att båda statistikinsamlingarna följer VI2000 kan kostnadsutvecklingen också relateras till produktionsutvecklingen och på så vis ge en översiktlig beskrivning av produktiviteten. Ekonomistatistiken om den specialiserade vården indelas i förhållandevis få delområden jämfört med primärvården, trots att största delen av kostnaderna återfinnns där. Verksamhetsstatistiken och patientregistret hos Socialstyrelsen kan användas som kompletterande datakälla, liksom databasen kostnad per patient (KPP) som SKR förvaltar. </a:t>
          </a:r>
        </a:p>
        <a:p>
          <a:r>
            <a:rPr lang="sv-SE" sz="1100"/>
            <a:t>Statistiken samlas in och presenteras årligen och täcker all verksamhet som huvudmännen finansierar. Verksamhetsstatistiken samlas in av SKR och ekonomistatistiken samlas sedan 2007 in av SCB. Här redovisas uppgifter för 2022 och jämförelser med tidigare år. </a:t>
          </a:r>
        </a:p>
        <a:p>
          <a:endParaRPr lang="sv-SE" sz="1100"/>
        </a:p>
        <a:p>
          <a:r>
            <a:rPr lang="sv-SE" sz="1100" b="1"/>
            <a:t>Övriga anmärkningar om statistiken:</a:t>
          </a:r>
        </a:p>
        <a:p>
          <a:r>
            <a:rPr lang="sv-SE" sz="1100"/>
            <a:t>* Region Gotland ansvarar för både regional- och kommunal verksamhet och lämnar endast ekonomiuppgifter om nettokostnader för hälso- och sjukvården. Gotland är därför exkluderat ur de flesta tabeller och diagram som berör ekonomin.</a:t>
          </a:r>
        </a:p>
        <a:p>
          <a:r>
            <a:rPr lang="sv-SE" sz="1100"/>
            <a:t>* Den regionfinansierade verksamheten redovisas oavsett vem som har producerat den, dvs både offentligt och privat. Ekonomiuppgifterna avser endast regionerna och inte regionkoncernerna (dvs koncernföretagen ingår inte).</a:t>
          </a:r>
        </a:p>
        <a:p>
          <a:r>
            <a:rPr lang="sv-SE" sz="1100"/>
            <a:t>* Statistiken för verksamhet och ekonomi presenteras också i tabellformat och interaktivt på webben på SKRs webbplats.</a:t>
          </a:r>
        </a:p>
        <a:p>
          <a:endParaRPr lang="sv-SE" sz="1100"/>
        </a:p>
        <a:p>
          <a:r>
            <a:rPr lang="sv-SE" sz="1100" b="1"/>
            <a:t>UPPLYSNINGAR OM INNEHÅLLET</a:t>
          </a:r>
        </a:p>
        <a:p>
          <a:r>
            <a:rPr lang="sv-SE" sz="1100"/>
            <a:t>Einar Sjölund</a:t>
          </a:r>
          <a:r>
            <a:rPr lang="sv-SE" sz="1100" baseline="0"/>
            <a:t>, einar.sjolund@skr.se</a:t>
          </a:r>
        </a:p>
        <a:p>
          <a:r>
            <a:rPr lang="sv-SE" sz="1100" baseline="0"/>
            <a:t>Therese Ekdal therese.ekda@skr.se</a:t>
          </a:r>
          <a:endParaRPr lang="sv-SE" sz="1100"/>
        </a:p>
      </xdr:txBody>
    </xdr:sp>
    <xdr:clientData/>
  </xdr:twoCellAnchor>
  <xdr:twoCellAnchor editAs="absolute">
    <xdr:from>
      <xdr:col>12</xdr:col>
      <xdr:colOff>247650</xdr:colOff>
      <xdr:row>35</xdr:row>
      <xdr:rowOff>76201</xdr:rowOff>
    </xdr:from>
    <xdr:to>
      <xdr:col>13</xdr:col>
      <xdr:colOff>617220</xdr:colOff>
      <xdr:row>37</xdr:row>
      <xdr:rowOff>88271</xdr:rowOff>
    </xdr:to>
    <xdr:pic>
      <xdr:nvPicPr>
        <xdr:cNvPr id="2" name="Bildobjekt 1" descr="Länk till skr.se&#10;">
          <a:hlinkClick xmlns:r="http://schemas.openxmlformats.org/officeDocument/2006/relationships" r:id="rId4"/>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494770" y="8100061"/>
          <a:ext cx="1055370" cy="43879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2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2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3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13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19685</xdr:colOff>
      <xdr:row>23</xdr:row>
      <xdr:rowOff>162560</xdr:rowOff>
    </xdr:from>
    <xdr:to>
      <xdr:col>6</xdr:col>
      <xdr:colOff>549715</xdr:colOff>
      <xdr:row>40</xdr:row>
      <xdr:rowOff>200210</xdr:rowOff>
    </xdr:to>
    <xdr:graphicFrame macro="">
      <xdr:nvGraphicFramePr>
        <xdr:cNvPr id="2" name="\Templates\Excel standard_SKR_Linje max 5 serier.crtx" descr="\Templates\Excel standard_SKR_Linje max 5 serier.crtx">
          <a:extLst>
            <a:ext uri="{FF2B5EF4-FFF2-40B4-BE49-F238E27FC236}">
              <a16:creationId xmlns:a16="http://schemas.microsoft.com/office/drawing/2014/main" id="{915D47EE-FBC0-603D-09F1-D5F5E2DDA1B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4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4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121920</xdr:colOff>
      <xdr:row>24</xdr:row>
      <xdr:rowOff>91440</xdr:rowOff>
    </xdr:from>
    <xdr:to>
      <xdr:col>2</xdr:col>
      <xdr:colOff>3373120</xdr:colOff>
      <xdr:row>38</xdr:row>
      <xdr:rowOff>55880</xdr:rowOff>
    </xdr:to>
    <xdr:sp macro="" textlink="">
      <xdr:nvSpPr>
        <xdr:cNvPr id="4" name="textruta 3">
          <a:extLst>
            <a:ext uri="{FF2B5EF4-FFF2-40B4-BE49-F238E27FC236}">
              <a16:creationId xmlns:a16="http://schemas.microsoft.com/office/drawing/2014/main" id="{D3F2F603-EDE1-1457-6B05-9FA22859E15F}"/>
            </a:ext>
          </a:extLst>
        </xdr:cNvPr>
        <xdr:cNvSpPr txBox="1"/>
      </xdr:nvSpPr>
      <xdr:spPr>
        <a:xfrm>
          <a:off x="5036820" y="5755640"/>
          <a:ext cx="3251200" cy="29870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Disponibel vårdplats med fysisk utformning, utrustning och bemanning som säkerställer definieras som vårdplats i sluten vård patientsäkerhet och arbetsmiljö. Definitionen av disponibel vårdplats ändrades av Socialstyrelsen 2013.</a:t>
          </a:r>
          <a:endParaRPr lang="sv-SE">
            <a:effectLst/>
          </a:endParaRPr>
        </a:p>
        <a:p>
          <a:endParaRPr lang="sv-SE" sz="500">
            <a:solidFill>
              <a:schemeClr val="dk1"/>
            </a:solidFill>
            <a:latin typeface="+mn-lt"/>
            <a:ea typeface="+mn-ea"/>
            <a:cs typeface="+mn-cs"/>
          </a:endParaRPr>
        </a:p>
        <a:p>
          <a:r>
            <a:rPr lang="sv-SE" sz="1100">
              <a:solidFill>
                <a:schemeClr val="dk1"/>
              </a:solidFill>
              <a:latin typeface="+mn-lt"/>
              <a:ea typeface="+mn-ea"/>
              <a:cs typeface="+mn-cs"/>
            </a:rPr>
            <a:t>Slutenvård omfattar hälso- och sjukvård när den ges till patient vars tillstånd kräver resurser som inte kan tillgodoses inom öppen vård eller hemsjukvård. Sluten vård bedrivs dygnet runt och kräver inskrivning.</a:t>
          </a:r>
        </a:p>
      </xdr:txBody>
    </xdr:sp>
    <xdr:clientData/>
  </xdr:twoCellAnchor>
  <xdr:twoCellAnchor>
    <xdr:from>
      <xdr:col>2</xdr:col>
      <xdr:colOff>35560</xdr:colOff>
      <xdr:row>17</xdr:row>
      <xdr:rowOff>203200</xdr:rowOff>
    </xdr:from>
    <xdr:to>
      <xdr:col>8</xdr:col>
      <xdr:colOff>482600</xdr:colOff>
      <xdr:row>20</xdr:row>
      <xdr:rowOff>203200</xdr:rowOff>
    </xdr:to>
    <xdr:sp macro="" textlink="">
      <xdr:nvSpPr>
        <xdr:cNvPr id="5" name="textruta 4">
          <a:extLst>
            <a:ext uri="{FF2B5EF4-FFF2-40B4-BE49-F238E27FC236}">
              <a16:creationId xmlns:a16="http://schemas.microsoft.com/office/drawing/2014/main" id="{A6814394-93B4-E72B-CA1A-4E91DEE638B8}"/>
            </a:ext>
          </a:extLst>
        </xdr:cNvPr>
        <xdr:cNvSpPr txBox="1"/>
      </xdr:nvSpPr>
      <xdr:spPr>
        <a:xfrm>
          <a:off x="4950460" y="4356100"/>
          <a:ext cx="7330440" cy="64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sv-SE" sz="500"/>
        </a:p>
        <a:p>
          <a:r>
            <a:rPr lang="sv-SE" sz="900" i="1"/>
            <a:t>*Övriga tekniska platser avser tekniska platser där  patienter som vårdas där samtidigt också  regelmässigt disponerar en vårdplats. En teknisk vårdplats räknas annars som en disponibel vårdplats.</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5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5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30480</xdr:colOff>
      <xdr:row>2</xdr:row>
      <xdr:rowOff>203200</xdr:rowOff>
    </xdr:from>
    <xdr:to>
      <xdr:col>3</xdr:col>
      <xdr:colOff>4025900</xdr:colOff>
      <xdr:row>21</xdr:row>
      <xdr:rowOff>137160</xdr:rowOff>
    </xdr:to>
    <xdr:sp macro="" textlink="">
      <xdr:nvSpPr>
        <xdr:cNvPr id="4" name="textruta 3">
          <a:extLst>
            <a:ext uri="{FF2B5EF4-FFF2-40B4-BE49-F238E27FC236}">
              <a16:creationId xmlns:a16="http://schemas.microsoft.com/office/drawing/2014/main" id="{EA5CDA36-C450-4436-397C-9BF84061EA6C}"/>
            </a:ext>
          </a:extLst>
        </xdr:cNvPr>
        <xdr:cNvSpPr txBox="1"/>
      </xdr:nvSpPr>
      <xdr:spPr>
        <a:xfrm>
          <a:off x="4958080" y="711200"/>
          <a:ext cx="4668520" cy="40360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Primärvården ges utan avgränsning när det gäller sjukdomar, ålder eller patientgrupper. Primärvården svarar för behovet av sådana åtgärder i form av medicinsk bedömning och behandling, omvårdnad, förebyggande arbete och rehabilitering som inte kräver särskilda medicinska eller tekniska resurser eller någon annan särskild kompetens. </a:t>
          </a:r>
        </a:p>
        <a:p>
          <a:endParaRPr lang="sv-SE" sz="1100"/>
        </a:p>
        <a:p>
          <a:r>
            <a:rPr lang="sv-SE" sz="1100"/>
            <a:t>Enligt VI2000 räknas vård som utförs av en läkare som upprätthåller funktion som specialist i allmänmedicin till primärvård, oavsett var vården sker. Till primärvård räknas även distriktsköterskeverksamhet och mödra- och barnhälsovård som inte är specialistmödravård. </a:t>
          </a:r>
        </a:p>
        <a:p>
          <a:endParaRPr lang="sv-SE" sz="1100"/>
        </a:p>
        <a:p>
          <a:r>
            <a:rPr lang="sv-SE" sz="1100"/>
            <a:t>Verksamhet som bedrivs vid en vårdcentral  behöver inte alltid vara primärvård och omvänt. Specialistmottagningar lokaliserade vid vårdcentraler redovisas som specialiserad vård. Vård som klassas som primärvård men som utförs på t.ex. sjukhus redovisas som primärvård.</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6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6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38100</xdr:colOff>
      <xdr:row>16</xdr:row>
      <xdr:rowOff>49212</xdr:rowOff>
    </xdr:from>
    <xdr:to>
      <xdr:col>4</xdr:col>
      <xdr:colOff>137550</xdr:colOff>
      <xdr:row>33</xdr:row>
      <xdr:rowOff>86862</xdr:rowOff>
    </xdr:to>
    <xdr:graphicFrame macro="">
      <xdr:nvGraphicFramePr>
        <xdr:cNvPr id="4" name="Diagram 3">
          <a:extLst>
            <a:ext uri="{FF2B5EF4-FFF2-40B4-BE49-F238E27FC236}">
              <a16:creationId xmlns:a16="http://schemas.microsoft.com/office/drawing/2014/main" id="{F8AE44F1-DBBB-40E4-8811-88FE768D60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0</xdr:col>
      <xdr:colOff>1063625</xdr:colOff>
      <xdr:row>2</xdr:row>
      <xdr:rowOff>31114</xdr:rowOff>
    </xdr:from>
    <xdr:to>
      <xdr:col>0</xdr:col>
      <xdr:colOff>1263650</xdr:colOff>
      <xdr:row>3</xdr:row>
      <xdr:rowOff>19354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700-000002000000}"/>
            </a:ext>
          </a:extLst>
        </xdr:cNvPr>
        <xdr:cNvSpPr/>
      </xdr:nvSpPr>
      <xdr:spPr>
        <a:xfrm>
          <a:off x="1063625" y="983614"/>
          <a:ext cx="200025" cy="2016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1754505</xdr:colOff>
      <xdr:row>2</xdr:row>
      <xdr:rowOff>23494</xdr:rowOff>
    </xdr:from>
    <xdr:to>
      <xdr:col>0</xdr:col>
      <xdr:colOff>1954530</xdr:colOff>
      <xdr:row>3</xdr:row>
      <xdr:rowOff>11734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700-000003000000}"/>
            </a:ext>
          </a:extLst>
        </xdr:cNvPr>
        <xdr:cNvSpPr/>
      </xdr:nvSpPr>
      <xdr:spPr>
        <a:xfrm>
          <a:off x="1754505" y="975994"/>
          <a:ext cx="200025" cy="2016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8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18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9525</xdr:colOff>
      <xdr:row>4</xdr:row>
      <xdr:rowOff>146050</xdr:rowOff>
    </xdr:from>
    <xdr:to>
      <xdr:col>7</xdr:col>
      <xdr:colOff>286825</xdr:colOff>
      <xdr:row>21</xdr:row>
      <xdr:rowOff>183700</xdr:rowOff>
    </xdr:to>
    <xdr:graphicFrame macro="">
      <xdr:nvGraphicFramePr>
        <xdr:cNvPr id="2" name="\Templates\Excel standard_SKR_Stapel.crtx" descr="\Templates\Excel standard_SKR_Stapel.crtx">
          <a:extLst>
            <a:ext uri="{FF2B5EF4-FFF2-40B4-BE49-F238E27FC236}">
              <a16:creationId xmlns:a16="http://schemas.microsoft.com/office/drawing/2014/main" id="{BB429FFA-876C-2325-2571-36B84961FB4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9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9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A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A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22860</xdr:colOff>
      <xdr:row>25</xdr:row>
      <xdr:rowOff>187960</xdr:rowOff>
    </xdr:from>
    <xdr:to>
      <xdr:col>4</xdr:col>
      <xdr:colOff>350520</xdr:colOff>
      <xdr:row>30</xdr:row>
      <xdr:rowOff>40640</xdr:rowOff>
    </xdr:to>
    <xdr:sp macro="" textlink="">
      <xdr:nvSpPr>
        <xdr:cNvPr id="4" name="textruta 3">
          <a:extLst>
            <a:ext uri="{FF2B5EF4-FFF2-40B4-BE49-F238E27FC236}">
              <a16:creationId xmlns:a16="http://schemas.microsoft.com/office/drawing/2014/main" id="{1F912F04-C5CA-B31B-979E-EC6691507AF1}"/>
            </a:ext>
          </a:extLst>
        </xdr:cNvPr>
        <xdr:cNvSpPr txBox="1"/>
      </xdr:nvSpPr>
      <xdr:spPr>
        <a:xfrm>
          <a:off x="4953000" y="5811520"/>
          <a:ext cx="5448300" cy="9194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Delområdet Allmänläkarvård (inklusive jour) omfattar all mottagningsverksamhet inklusive hembesök utfört av läkare som är specialist i allmänmedicin. </a:t>
          </a:r>
        </a:p>
      </xdr:txBody>
    </xdr:sp>
    <xdr:clientData/>
  </xdr:twoCellAnchor>
  <xdr:twoCellAnchor>
    <xdr:from>
      <xdr:col>2</xdr:col>
      <xdr:colOff>53340</xdr:colOff>
      <xdr:row>19</xdr:row>
      <xdr:rowOff>210820</xdr:rowOff>
    </xdr:from>
    <xdr:to>
      <xdr:col>4</xdr:col>
      <xdr:colOff>1041400</xdr:colOff>
      <xdr:row>25</xdr:row>
      <xdr:rowOff>0</xdr:rowOff>
    </xdr:to>
    <xdr:sp macro="" textlink="">
      <xdr:nvSpPr>
        <xdr:cNvPr id="5" name="textruta 4">
          <a:extLst>
            <a:ext uri="{FF2B5EF4-FFF2-40B4-BE49-F238E27FC236}">
              <a16:creationId xmlns:a16="http://schemas.microsoft.com/office/drawing/2014/main" id="{4393335B-84A5-E408-327D-64C7D0A329D8}"/>
            </a:ext>
          </a:extLst>
        </xdr:cNvPr>
        <xdr:cNvSpPr txBox="1"/>
      </xdr:nvSpPr>
      <xdr:spPr>
        <a:xfrm>
          <a:off x="4980940" y="4605020"/>
          <a:ext cx="6106160" cy="10845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lang="sv-SE" sz="900" i="1"/>
            <a:t>*Viktade vårdkontakter beräknas genom antagandet att ett hembesök motsvarar 2      </a:t>
          </a:r>
        </a:p>
        <a:p>
          <a:pPr>
            <a:lnSpc>
              <a:spcPct val="100000"/>
            </a:lnSpc>
          </a:pPr>
          <a:r>
            <a:rPr lang="sv-SE" sz="900" i="1" baseline="0"/>
            <a:t>  </a:t>
          </a:r>
          <a:r>
            <a:rPr lang="sv-SE" sz="900" i="1"/>
            <a:t>mottagningsbesök har antagits motsvara 40 % av en läkarkontakt. Syftet är att ge en grov    </a:t>
          </a:r>
        </a:p>
        <a:p>
          <a:pPr>
            <a:lnSpc>
              <a:spcPct val="100000"/>
            </a:lnSpc>
          </a:pPr>
          <a:r>
            <a:rPr lang="sv-SE" sz="900" i="1" baseline="0"/>
            <a:t>  </a:t>
          </a:r>
          <a:r>
            <a:rPr lang="sv-SE" sz="900" i="1"/>
            <a:t>bild av kostnaden per kontakt. </a:t>
          </a:r>
        </a:p>
        <a:p>
          <a:pPr>
            <a:lnSpc>
              <a:spcPct val="100000"/>
            </a:lnSpc>
          </a:pPr>
          <a:r>
            <a:rPr lang="sv-SE" sz="900" i="1"/>
            <a:t>**Nettokostnad per viktad kontakt och per invånare beräknas på kostnaden exkl. kostnader     </a:t>
          </a:r>
        </a:p>
        <a:p>
          <a:pPr>
            <a:lnSpc>
              <a:spcPct val="100000"/>
            </a:lnSpc>
          </a:pPr>
          <a:r>
            <a:rPr lang="sv-SE" sz="900" i="1" baseline="0"/>
            <a:t>  </a:t>
          </a:r>
          <a:r>
            <a:rPr lang="sv-SE" sz="900" i="1"/>
            <a:t>för läkemedel inom förmånen och i löpande priser.</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B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B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91440</xdr:colOff>
      <xdr:row>25</xdr:row>
      <xdr:rowOff>116840</xdr:rowOff>
    </xdr:from>
    <xdr:to>
      <xdr:col>5</xdr:col>
      <xdr:colOff>495300</xdr:colOff>
      <xdr:row>33</xdr:row>
      <xdr:rowOff>182880</xdr:rowOff>
    </xdr:to>
    <xdr:sp macro="" textlink="">
      <xdr:nvSpPr>
        <xdr:cNvPr id="4" name="textruta 3">
          <a:extLst>
            <a:ext uri="{FF2B5EF4-FFF2-40B4-BE49-F238E27FC236}">
              <a16:creationId xmlns:a16="http://schemas.microsoft.com/office/drawing/2014/main" id="{3A9AF33E-A5D5-3664-1314-AD357250EE25}"/>
            </a:ext>
          </a:extLst>
        </xdr:cNvPr>
        <xdr:cNvSpPr txBox="1"/>
      </xdr:nvSpPr>
      <xdr:spPr>
        <a:xfrm>
          <a:off x="5021580" y="5717540"/>
          <a:ext cx="5897880" cy="1772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latin typeface="+mn-lt"/>
              <a:cs typeface="Times New Roman" panose="02020603050405020304" pitchFamily="18" charset="0"/>
            </a:rPr>
            <a:t>Delområdet Sjuksköterskevård (inkl. jour) omfattar all mottagningsverksamhet inklusive </a:t>
          </a:r>
          <a:r>
            <a:rPr lang="sv-SE" sz="1100" i="1">
              <a:solidFill>
                <a:schemeClr val="dk1"/>
              </a:solidFill>
              <a:latin typeface="+mn-lt"/>
              <a:ea typeface="+mn-ea"/>
              <a:cs typeface="+mn-cs"/>
            </a:rPr>
            <a:t>hembesök</a:t>
          </a:r>
          <a:r>
            <a:rPr lang="sv-SE" sz="1100">
              <a:latin typeface="+mn-lt"/>
              <a:cs typeface="Times New Roman" panose="02020603050405020304" pitchFamily="18" charset="0"/>
            </a:rPr>
            <a:t>, som bedrivs av sjuksköterskor för egna patienter. Sjuksköterskemottagningen omfattar såväl distriktssköterskemottagning som specialistmottagning för t ex astma-, diabetes- och hypertonipatienter.  Under delområdet redovisas även gynekologiska undersökningar och hälsokontroller samt preventivmedelsrådgivning som inte sker i anslutning till graviditet eller utförs på ungdomsmottagningar. Se vidare Mödrahälsovård respektive Övrig primärvård. </a:t>
          </a:r>
        </a:p>
      </xdr:txBody>
    </xdr:sp>
    <xdr:clientData/>
  </xdr:twoCellAnchor>
  <xdr:twoCellAnchor>
    <xdr:from>
      <xdr:col>2</xdr:col>
      <xdr:colOff>45720</xdr:colOff>
      <xdr:row>19</xdr:row>
      <xdr:rowOff>30480</xdr:rowOff>
    </xdr:from>
    <xdr:to>
      <xdr:col>5</xdr:col>
      <xdr:colOff>548640</xdr:colOff>
      <xdr:row>25</xdr:row>
      <xdr:rowOff>63500</xdr:rowOff>
    </xdr:to>
    <xdr:sp macro="" textlink="">
      <xdr:nvSpPr>
        <xdr:cNvPr id="5" name="textruta 4">
          <a:extLst>
            <a:ext uri="{FF2B5EF4-FFF2-40B4-BE49-F238E27FC236}">
              <a16:creationId xmlns:a16="http://schemas.microsoft.com/office/drawing/2014/main" id="{572C1275-C5B5-4F43-9C1F-F1E359216097}"/>
            </a:ext>
          </a:extLst>
        </xdr:cNvPr>
        <xdr:cNvSpPr txBox="1"/>
      </xdr:nvSpPr>
      <xdr:spPr>
        <a:xfrm>
          <a:off x="4973320" y="4399280"/>
          <a:ext cx="5989320" cy="1328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0000"/>
            </a:lnSpc>
          </a:pPr>
          <a:r>
            <a:rPr lang="sv-SE" sz="900" i="1"/>
            <a:t>*Viktade vårdkontakter beräknas genom antagandet att ett hembesök motsvarar 2 mottagningsbesök och en distanskontakt motsvarar 1/3 mottagningsbesök och kontakt med andra personalkategorier än läkare har antagits motsvara 40 % av en läkarkontakt. Syftet är att ge en grov bild av kostnaden per kontakt. För mer detaljerade kostnadsuppskattningar finns Kostnad per patient (KPP).</a:t>
          </a:r>
        </a:p>
        <a:p>
          <a:pPr>
            <a:lnSpc>
              <a:spcPct val="100000"/>
            </a:lnSpc>
          </a:pPr>
          <a:r>
            <a:rPr lang="sv-SE" sz="900" i="1"/>
            <a:t>**Nettokostnad per viktad kontakt och per invånare beräknas på kostnaden exkl. kostnader för läkemedel inom förmånen och i löpande priser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1597024</xdr:colOff>
      <xdr:row>1</xdr:row>
      <xdr:rowOff>69214</xdr:rowOff>
    </xdr:from>
    <xdr:to>
      <xdr:col>0</xdr:col>
      <xdr:colOff>1798624</xdr:colOff>
      <xdr:row>2</xdr:row>
      <xdr:rowOff>57454</xdr:rowOff>
    </xdr:to>
    <xdr:sp macro="" textlink="">
      <xdr:nvSpPr>
        <xdr:cNvPr id="1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100-00000D000000}"/>
            </a:ext>
          </a:extLst>
        </xdr:cNvPr>
        <xdr:cNvSpPr/>
      </xdr:nvSpPr>
      <xdr:spPr>
        <a:xfrm>
          <a:off x="1597024" y="572134"/>
          <a:ext cx="201600" cy="2016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2270760</xdr:colOff>
      <xdr:row>1</xdr:row>
      <xdr:rowOff>68580</xdr:rowOff>
    </xdr:from>
    <xdr:to>
      <xdr:col>0</xdr:col>
      <xdr:colOff>2472360</xdr:colOff>
      <xdr:row>2</xdr:row>
      <xdr:rowOff>56820</xdr:rowOff>
    </xdr:to>
    <xdr:sp macro="" textlink="">
      <xdr:nvSpPr>
        <xdr:cNvPr id="14" name="fram" descr="Länk till nästa flik">
          <a:hlinkClick xmlns:r="http://schemas.openxmlformats.org/officeDocument/2006/relationships" r:id="rId2" tooltip="Framåt"/>
          <a:extLst>
            <a:ext uri="{FF2B5EF4-FFF2-40B4-BE49-F238E27FC236}">
              <a16:creationId xmlns:a16="http://schemas.microsoft.com/office/drawing/2014/main" id="{00000000-0008-0000-0100-00000E000000}"/>
            </a:ext>
          </a:extLst>
        </xdr:cNvPr>
        <xdr:cNvSpPr/>
      </xdr:nvSpPr>
      <xdr:spPr>
        <a:xfrm>
          <a:off x="2270760" y="571500"/>
          <a:ext cx="201600" cy="2016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91440</xdr:colOff>
      <xdr:row>2</xdr:row>
      <xdr:rowOff>205740</xdr:rowOff>
    </xdr:from>
    <xdr:to>
      <xdr:col>7</xdr:col>
      <xdr:colOff>45720</xdr:colOff>
      <xdr:row>23</xdr:row>
      <xdr:rowOff>45720</xdr:rowOff>
    </xdr:to>
    <xdr:sp macro="" textlink="">
      <xdr:nvSpPr>
        <xdr:cNvPr id="2" name="textruta 1">
          <a:extLst>
            <a:ext uri="{FF2B5EF4-FFF2-40B4-BE49-F238E27FC236}">
              <a16:creationId xmlns:a16="http://schemas.microsoft.com/office/drawing/2014/main" id="{0B355EF6-802A-01F3-4AE1-406792BC6A35}"/>
            </a:ext>
          </a:extLst>
        </xdr:cNvPr>
        <xdr:cNvSpPr txBox="1"/>
      </xdr:nvSpPr>
      <xdr:spPr>
        <a:xfrm>
          <a:off x="4000500" y="1082040"/>
          <a:ext cx="4975860" cy="4297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Enligt kommunallagen är regionerna skyldiga att upprätta en årsredovisning. Denna ska enligt lagen om kommunal bokföring och redovisning bl.a. innehålla resultat och balansräkning. Lagen anger också vad dessa ska innehålla och hur de ska ställas upp. </a:t>
          </a:r>
        </a:p>
        <a:p>
          <a:endParaRPr lang="sv-SE" sz="1100"/>
        </a:p>
        <a:p>
          <a:r>
            <a:rPr lang="sv-SE" sz="1100"/>
            <a:t>Resultaträkningen ska i sammandrag redovisa samtliga intäkter och kostnader under räkenskapsåret. </a:t>
          </a:r>
        </a:p>
        <a:p>
          <a:endParaRPr lang="sv-SE" sz="1100"/>
        </a:p>
        <a:p>
          <a:r>
            <a:rPr lang="sv-SE" sz="1100"/>
            <a:t>Balansräkningen ska i sammandrag redovisa regionens samtliga tillgångar, avsättningar och skulder samt eget kapital på dagen för räkenskapsårets utgång. Ställda panter och ansvarsförbindelser ska tas upp inom linjen.</a:t>
          </a:r>
        </a:p>
        <a:p>
          <a:endParaRPr lang="sv-SE" sz="1100"/>
        </a:p>
        <a:p>
          <a:r>
            <a:rPr lang="sv-SE" sz="1100"/>
            <a:t>Här redovisas regionernas resultat, koncernföretagen ingår inte (med koncernföretag avses juridisk person över vilken regionen har ett betydande inflytande).</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C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C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124460</xdr:colOff>
      <xdr:row>29</xdr:row>
      <xdr:rowOff>38100</xdr:rowOff>
    </xdr:from>
    <xdr:to>
      <xdr:col>5</xdr:col>
      <xdr:colOff>571500</xdr:colOff>
      <xdr:row>37</xdr:row>
      <xdr:rowOff>139700</xdr:rowOff>
    </xdr:to>
    <xdr:sp macro="" textlink="">
      <xdr:nvSpPr>
        <xdr:cNvPr id="4" name="textruta 3">
          <a:extLst>
            <a:ext uri="{FF2B5EF4-FFF2-40B4-BE49-F238E27FC236}">
              <a16:creationId xmlns:a16="http://schemas.microsoft.com/office/drawing/2014/main" id="{0489430C-EBEB-17CB-FDE8-10A5BB556514}"/>
            </a:ext>
          </a:extLst>
        </xdr:cNvPr>
        <xdr:cNvSpPr txBox="1"/>
      </xdr:nvSpPr>
      <xdr:spPr>
        <a:xfrm>
          <a:off x="5052060" y="7010400"/>
          <a:ext cx="5184140" cy="1828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Delområdet Mödrahälsovård omfattar mottagningsverksamhet inklusive hembesök. Här ingår gynekologiska undersökningar och hälsokontroller av gravida kvinnor, för- och eftervård, samt preventivmedelsrådgivning i anslutning till graviditet.  Vid så kallad riskgraviditet finns specialistmödravård, som ska redovisas under området Specialiserad somatisk vård. Ungdomsmottagningsverksamhet ingår inte i detta delområde utan ska redovisas under Övrig primärvård. </a:t>
          </a:r>
        </a:p>
      </xdr:txBody>
    </xdr:sp>
    <xdr:clientData/>
  </xdr:twoCellAnchor>
  <xdr:twoCellAnchor>
    <xdr:from>
      <xdr:col>2</xdr:col>
      <xdr:colOff>121920</xdr:colOff>
      <xdr:row>21</xdr:row>
      <xdr:rowOff>20320</xdr:rowOff>
    </xdr:from>
    <xdr:to>
      <xdr:col>5</xdr:col>
      <xdr:colOff>441960</xdr:colOff>
      <xdr:row>29</xdr:row>
      <xdr:rowOff>76200</xdr:rowOff>
    </xdr:to>
    <xdr:sp macro="" textlink="">
      <xdr:nvSpPr>
        <xdr:cNvPr id="5" name="textruta 4">
          <a:extLst>
            <a:ext uri="{FF2B5EF4-FFF2-40B4-BE49-F238E27FC236}">
              <a16:creationId xmlns:a16="http://schemas.microsoft.com/office/drawing/2014/main" id="{C7E4424D-FF2E-7D40-FBD5-A5B8F7619CA9}"/>
            </a:ext>
          </a:extLst>
        </xdr:cNvPr>
        <xdr:cNvSpPr txBox="1"/>
      </xdr:nvSpPr>
      <xdr:spPr>
        <a:xfrm>
          <a:off x="5049520" y="5290820"/>
          <a:ext cx="5057140" cy="1757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i="1"/>
            <a:t>*Viktade vårdkontakter beräknas genom antagandet att ett hembesök motsvarar 2 mottagningsbesök och en distanskontakt motsvarar 1/3 mottagningsbesök och kontakt med andra personalkategorier än läkare har antagits motsvara 40 % av en läkarkontakt. Syftet är att ge en grov bild av kostnaden per kontakt. För mer detaljerade kostnadsuppskattningar finns Kostnad per patient (KPP).</a:t>
          </a:r>
        </a:p>
        <a:p>
          <a:r>
            <a:rPr lang="sv-SE" sz="900" i="1"/>
            <a:t>**Nettokostnad per viktad kontakt och per invånare beräknas på kostnaden exkl. kostnader för läkemedel inom förmånen och i löpande priser</a:t>
          </a:r>
        </a:p>
        <a:p>
          <a:pPr marL="0" marR="0" lvl="0" indent="0" defTabSz="914400" eaLnBrk="1" fontAlgn="auto" latinLnBrk="0" hangingPunct="1">
            <a:lnSpc>
              <a:spcPct val="100000"/>
            </a:lnSpc>
            <a:spcBef>
              <a:spcPts val="0"/>
            </a:spcBef>
            <a:spcAft>
              <a:spcPts val="0"/>
            </a:spcAft>
            <a:buClrTx/>
            <a:buSzTx/>
            <a:buFontTx/>
            <a:buNone/>
            <a:tabLst/>
            <a:defRPr/>
          </a:pPr>
          <a:r>
            <a:rPr lang="sv-SE" sz="900" i="1">
              <a:solidFill>
                <a:schemeClr val="dk1"/>
              </a:solidFill>
              <a:effectLst/>
              <a:latin typeface="+mn-lt"/>
              <a:ea typeface="+mn-ea"/>
              <a:cs typeface="+mn-cs"/>
            </a:rPr>
            <a:t>*** Per kvinna 15-54 år</a:t>
          </a:r>
          <a:endParaRPr lang="sv-SE" sz="900" i="1">
            <a:effectLst/>
          </a:endParaRPr>
        </a:p>
        <a:p>
          <a:endParaRPr lang="sv-SE" sz="900" i="1"/>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D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D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40640</xdr:colOff>
      <xdr:row>28</xdr:row>
      <xdr:rowOff>187960</xdr:rowOff>
    </xdr:from>
    <xdr:to>
      <xdr:col>6</xdr:col>
      <xdr:colOff>457200</xdr:colOff>
      <xdr:row>30</xdr:row>
      <xdr:rowOff>33020</xdr:rowOff>
    </xdr:to>
    <xdr:sp macro="" textlink="">
      <xdr:nvSpPr>
        <xdr:cNvPr id="4" name="textruta 3">
          <a:extLst>
            <a:ext uri="{FF2B5EF4-FFF2-40B4-BE49-F238E27FC236}">
              <a16:creationId xmlns:a16="http://schemas.microsoft.com/office/drawing/2014/main" id="{C9518E8D-5FE2-D995-4E42-72D78C583F0D}"/>
            </a:ext>
          </a:extLst>
        </xdr:cNvPr>
        <xdr:cNvSpPr txBox="1"/>
      </xdr:nvSpPr>
      <xdr:spPr>
        <a:xfrm>
          <a:off x="4970780" y="6664960"/>
          <a:ext cx="5521960" cy="2717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Delområdet Barnhälsovård omfattar mottagningsverksamhet inklusive hembesök.</a:t>
          </a:r>
        </a:p>
      </xdr:txBody>
    </xdr:sp>
    <xdr:clientData/>
  </xdr:twoCellAnchor>
  <xdr:twoCellAnchor>
    <xdr:from>
      <xdr:col>2</xdr:col>
      <xdr:colOff>33020</xdr:colOff>
      <xdr:row>21</xdr:row>
      <xdr:rowOff>45720</xdr:rowOff>
    </xdr:from>
    <xdr:to>
      <xdr:col>6</xdr:col>
      <xdr:colOff>756920</xdr:colOff>
      <xdr:row>28</xdr:row>
      <xdr:rowOff>38100</xdr:rowOff>
    </xdr:to>
    <xdr:sp macro="" textlink="">
      <xdr:nvSpPr>
        <xdr:cNvPr id="5" name="textruta 4">
          <a:extLst>
            <a:ext uri="{FF2B5EF4-FFF2-40B4-BE49-F238E27FC236}">
              <a16:creationId xmlns:a16="http://schemas.microsoft.com/office/drawing/2014/main" id="{E315DCBB-E515-DAAD-766F-ED1003DC0AFF}"/>
            </a:ext>
          </a:extLst>
        </xdr:cNvPr>
        <xdr:cNvSpPr txBox="1"/>
      </xdr:nvSpPr>
      <xdr:spPr>
        <a:xfrm>
          <a:off x="4960620" y="5087620"/>
          <a:ext cx="5816600" cy="15036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i="1"/>
            <a:t>*Viktade vårdkontakter beräknas genom antagandet att ett hembesök motsvarar 2 mottagningsbesök och en distanskontakt motsvarar 1/3 mottagningsbesök och kontakt med andra personalkategorier än läkare har antagits motsvara 40 % av en läkarkontakt. Syftet är att ge en grov bild av kostnaden per kontakt. </a:t>
          </a:r>
        </a:p>
        <a:p>
          <a:r>
            <a:rPr lang="sv-SE" sz="900" i="1"/>
            <a:t>**Nettokostnad per viktad kontakt och per invånare beräknas på kostnaden exkl. kostnader för läkemedel inom förmånen och i löpande priser</a:t>
          </a:r>
        </a:p>
        <a:p>
          <a:r>
            <a:rPr lang="sv-SE" sz="900" i="1"/>
            <a:t>*** Per 1000 barn 0-6 år</a:t>
          </a:r>
        </a:p>
        <a:p>
          <a:pPr marL="0" marR="0" lvl="0" indent="0" defTabSz="914400" eaLnBrk="1" fontAlgn="auto" latinLnBrk="0" hangingPunct="1">
            <a:lnSpc>
              <a:spcPct val="100000"/>
            </a:lnSpc>
            <a:spcBef>
              <a:spcPts val="0"/>
            </a:spcBef>
            <a:spcAft>
              <a:spcPts val="0"/>
            </a:spcAft>
            <a:buClrTx/>
            <a:buSzTx/>
            <a:buFontTx/>
            <a:buNone/>
            <a:tabLst/>
            <a:defRPr/>
          </a:pPr>
          <a:r>
            <a:rPr lang="sv-SE" sz="900" i="0">
              <a:solidFill>
                <a:schemeClr val="dk1"/>
              </a:solidFill>
              <a:effectLst/>
              <a:latin typeface="+mn-lt"/>
              <a:ea typeface="+mn-ea"/>
              <a:cs typeface="+mn-cs"/>
            </a:rPr>
            <a:t>För mer detaljerade kostnadsuppskattningar finns Kostnad per patient (KPP).</a:t>
          </a:r>
          <a:endParaRPr lang="sv-SE" sz="900" i="0">
            <a:effectLst/>
          </a:endParaRPr>
        </a:p>
        <a:p>
          <a:endParaRPr lang="sv-SE" sz="1100" i="1"/>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E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E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81280</xdr:colOff>
      <xdr:row>23</xdr:row>
      <xdr:rowOff>175260</xdr:rowOff>
    </xdr:from>
    <xdr:to>
      <xdr:col>8</xdr:col>
      <xdr:colOff>754380</xdr:colOff>
      <xdr:row>26</xdr:row>
      <xdr:rowOff>71120</xdr:rowOff>
    </xdr:to>
    <xdr:sp macro="" textlink="">
      <xdr:nvSpPr>
        <xdr:cNvPr id="4" name="textruta 3">
          <a:extLst>
            <a:ext uri="{FF2B5EF4-FFF2-40B4-BE49-F238E27FC236}">
              <a16:creationId xmlns:a16="http://schemas.microsoft.com/office/drawing/2014/main" id="{B1309EB2-B61F-CF83-4973-5072E956AE29}"/>
            </a:ext>
          </a:extLst>
        </xdr:cNvPr>
        <xdr:cNvSpPr txBox="1"/>
      </xdr:nvSpPr>
      <xdr:spPr>
        <a:xfrm>
          <a:off x="5011420" y="5798820"/>
          <a:ext cx="7203440" cy="5359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Delområdet Fysioterapi och arbetsterapi omfattar mottagningsverksamhet inklusive hembesök. </a:t>
          </a:r>
        </a:p>
      </xdr:txBody>
    </xdr:sp>
    <xdr:clientData/>
  </xdr:twoCellAnchor>
  <xdr:twoCellAnchor>
    <xdr:from>
      <xdr:col>2</xdr:col>
      <xdr:colOff>53340</xdr:colOff>
      <xdr:row>18</xdr:row>
      <xdr:rowOff>71120</xdr:rowOff>
    </xdr:from>
    <xdr:to>
      <xdr:col>10</xdr:col>
      <xdr:colOff>660400</xdr:colOff>
      <xdr:row>24</xdr:row>
      <xdr:rowOff>15240</xdr:rowOff>
    </xdr:to>
    <xdr:sp macro="" textlink="">
      <xdr:nvSpPr>
        <xdr:cNvPr id="5" name="textruta 4">
          <a:extLst>
            <a:ext uri="{FF2B5EF4-FFF2-40B4-BE49-F238E27FC236}">
              <a16:creationId xmlns:a16="http://schemas.microsoft.com/office/drawing/2014/main" id="{B9062FA4-8B15-154A-DE90-6418709D7928}"/>
            </a:ext>
          </a:extLst>
        </xdr:cNvPr>
        <xdr:cNvSpPr txBox="1"/>
      </xdr:nvSpPr>
      <xdr:spPr>
        <a:xfrm>
          <a:off x="4983480" y="4627880"/>
          <a:ext cx="8638540" cy="12242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i="1"/>
            <a:t>*Viktade vårdkontakter beräknas genom antagandet att ett hembesök motsvarar 2 mottagningsbesök och en distanskontakt motsvarar 1/3 mottagningsbesök och kontakt med andra personalkategorier än läkare har antagits motsvara 40 % av en läkarkontakt. Syftet är att ge en grov bild av kostnaden per kontakt. **Nettokostnad per viktad kontakt och per invånare beräknas på kostnaden exkl. kostnader för läkemedel inom förmånen och i löpande priser</a:t>
          </a:r>
        </a:p>
        <a:p>
          <a:endParaRPr lang="sv-SE" sz="900" i="1"/>
        </a:p>
        <a:p>
          <a:pPr marL="0" marR="0" lvl="0" indent="0" defTabSz="914400" eaLnBrk="1" fontAlgn="auto" latinLnBrk="0" hangingPunct="1">
            <a:lnSpc>
              <a:spcPct val="100000"/>
            </a:lnSpc>
            <a:spcBef>
              <a:spcPts val="0"/>
            </a:spcBef>
            <a:spcAft>
              <a:spcPts val="0"/>
            </a:spcAft>
            <a:buClrTx/>
            <a:buSzTx/>
            <a:buFontTx/>
            <a:buNone/>
            <a:tabLst/>
            <a:defRPr/>
          </a:pPr>
          <a:r>
            <a:rPr lang="sv-SE" sz="1100" i="0">
              <a:solidFill>
                <a:schemeClr val="dk1"/>
              </a:solidFill>
              <a:effectLst/>
              <a:latin typeface="+mn-lt"/>
              <a:ea typeface="+mn-ea"/>
              <a:cs typeface="+mn-cs"/>
            </a:rPr>
            <a:t>För mer detaljerade kostnadsuppskattningar finns Kostnad per patient (KPP).</a:t>
          </a:r>
          <a:endParaRPr lang="sv-SE" sz="900" i="0">
            <a:effectLst/>
            <a:latin typeface="+mn-lt"/>
          </a:endParaRPr>
        </a:p>
        <a:p>
          <a:endParaRPr lang="sv-SE" sz="900" i="1"/>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F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F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20320</xdr:colOff>
      <xdr:row>28</xdr:row>
      <xdr:rowOff>58420</xdr:rowOff>
    </xdr:from>
    <xdr:to>
      <xdr:col>9</xdr:col>
      <xdr:colOff>723900</xdr:colOff>
      <xdr:row>33</xdr:row>
      <xdr:rowOff>99060</xdr:rowOff>
    </xdr:to>
    <xdr:sp macro="" textlink="">
      <xdr:nvSpPr>
        <xdr:cNvPr id="4" name="textruta 3">
          <a:extLst>
            <a:ext uri="{FF2B5EF4-FFF2-40B4-BE49-F238E27FC236}">
              <a16:creationId xmlns:a16="http://schemas.microsoft.com/office/drawing/2014/main" id="{D68EF5A0-6F27-E174-AEEE-540FC23B489C}"/>
            </a:ext>
          </a:extLst>
        </xdr:cNvPr>
        <xdr:cNvSpPr txBox="1"/>
      </xdr:nvSpPr>
      <xdr:spPr>
        <a:xfrm>
          <a:off x="4950460" y="6322060"/>
          <a:ext cx="9329420" cy="11074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Delområdet primärvårdsansluten hemsjukvård.</a:t>
          </a:r>
          <a:r>
            <a:rPr lang="sv-SE" sz="1100" baseline="0"/>
            <a:t> </a:t>
          </a:r>
        </a:p>
        <a:p>
          <a:r>
            <a:rPr lang="sv-SE" sz="1100"/>
            <a:t>Definition: Hälso- och sjukvård när den ges i patients bostad eller motsvarande och där ansvaret för de medicinska åtgärderna är sammanhängande över tiden. Åtgärder/insatser ska ha föregåtts av vård- och omsorgsplanering. Hemsjukvård ges i såväl ordinärt som särskilt boende samt i daglig verksamhet och dagverksamhet. Skilj från öppen vård.</a:t>
          </a:r>
        </a:p>
      </xdr:txBody>
    </xdr:sp>
    <xdr:clientData/>
  </xdr:twoCellAnchor>
  <xdr:twoCellAnchor>
    <xdr:from>
      <xdr:col>2</xdr:col>
      <xdr:colOff>20320</xdr:colOff>
      <xdr:row>21</xdr:row>
      <xdr:rowOff>40640</xdr:rowOff>
    </xdr:from>
    <xdr:to>
      <xdr:col>9</xdr:col>
      <xdr:colOff>736600</xdr:colOff>
      <xdr:row>28</xdr:row>
      <xdr:rowOff>50800</xdr:rowOff>
    </xdr:to>
    <xdr:sp macro="" textlink="">
      <xdr:nvSpPr>
        <xdr:cNvPr id="5" name="textruta 4">
          <a:extLst>
            <a:ext uri="{FF2B5EF4-FFF2-40B4-BE49-F238E27FC236}">
              <a16:creationId xmlns:a16="http://schemas.microsoft.com/office/drawing/2014/main" id="{2F9703DD-316F-A1AB-207A-E917124FE91F}"/>
            </a:ext>
          </a:extLst>
        </xdr:cNvPr>
        <xdr:cNvSpPr txBox="1"/>
      </xdr:nvSpPr>
      <xdr:spPr>
        <a:xfrm>
          <a:off x="4947920" y="4866640"/>
          <a:ext cx="9428480" cy="15214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i="1"/>
            <a:t>*Viktade vårdkontakter beräknas genom antagandet att ett hembesök motsvarar 2 mottagningsbesök och en distanskontakt motsvarar 1/3 mottagningsbesök och kontakt med andra personalkategorier än läkare har antagits motsvara 40 % av en läkarkontakt. Syftet är att ge en grov bild av kostnaden per kontakt. För mer detaljerade kostnadsuppskattningar finns Kostnad per patient (KPP). I de viktade besöken ingår fler besökstyper än vad som redovisas ovan.</a:t>
          </a:r>
        </a:p>
        <a:p>
          <a:r>
            <a:rPr lang="sv-SE" sz="1100" i="1"/>
            <a:t>**Nettokostnad per viktad kontakt och per invånare beräknas på kostnaden exkl. kostnader för läkemedel inom förmånen och i löpande priser</a:t>
          </a:r>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0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0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38100</xdr:colOff>
      <xdr:row>25</xdr:row>
      <xdr:rowOff>104140</xdr:rowOff>
    </xdr:from>
    <xdr:to>
      <xdr:col>6</xdr:col>
      <xdr:colOff>711200</xdr:colOff>
      <xdr:row>33</xdr:row>
      <xdr:rowOff>127000</xdr:rowOff>
    </xdr:to>
    <xdr:sp macro="" textlink="">
      <xdr:nvSpPr>
        <xdr:cNvPr id="4" name="textruta 3">
          <a:extLst>
            <a:ext uri="{FF2B5EF4-FFF2-40B4-BE49-F238E27FC236}">
              <a16:creationId xmlns:a16="http://schemas.microsoft.com/office/drawing/2014/main" id="{3748A983-AD85-9BD9-338B-44E0E2E36DD2}"/>
            </a:ext>
          </a:extLst>
        </xdr:cNvPr>
        <xdr:cNvSpPr txBox="1"/>
      </xdr:nvSpPr>
      <xdr:spPr>
        <a:xfrm>
          <a:off x="4965700" y="6009640"/>
          <a:ext cx="6235700" cy="17500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Delområdet Övrig primärvård. Här redovisas exempelvis ungdomsmottagning med preventivmedelsrådgivning, fotvård, patientinformation/hälsoupplysning till enskilda patienter/patientgrupper.  Här redovisas även den sjukdomsförebyggande folkhälsoverksamheten som riktar sig mot enskilda individer eller grupper av individer. Besök ska redovisas i de fall besöken journalförts. Under delområdet redovisas inte kollektiva hälsofrämjande insatser som exempelvis sker vid samhällsmedicinska och socialmedicinska enheter. Dessa redovisas under området Övrig Hälso- och sjukvård, delområdet Folkhälsofrågor.</a:t>
          </a:r>
        </a:p>
      </xdr:txBody>
    </xdr:sp>
    <xdr:clientData/>
  </xdr:twoCellAnchor>
  <xdr:twoCellAnchor>
    <xdr:from>
      <xdr:col>2</xdr:col>
      <xdr:colOff>25400</xdr:colOff>
      <xdr:row>19</xdr:row>
      <xdr:rowOff>38100</xdr:rowOff>
    </xdr:from>
    <xdr:to>
      <xdr:col>6</xdr:col>
      <xdr:colOff>711200</xdr:colOff>
      <xdr:row>25</xdr:row>
      <xdr:rowOff>88900</xdr:rowOff>
    </xdr:to>
    <xdr:sp macro="" textlink="">
      <xdr:nvSpPr>
        <xdr:cNvPr id="5" name="textruta 4">
          <a:extLst>
            <a:ext uri="{FF2B5EF4-FFF2-40B4-BE49-F238E27FC236}">
              <a16:creationId xmlns:a16="http://schemas.microsoft.com/office/drawing/2014/main" id="{A40D0C50-64F1-5960-5FB5-3E09BA45D5A6}"/>
            </a:ext>
          </a:extLst>
        </xdr:cNvPr>
        <xdr:cNvSpPr txBox="1"/>
      </xdr:nvSpPr>
      <xdr:spPr>
        <a:xfrm>
          <a:off x="4953000" y="4648200"/>
          <a:ext cx="6248400" cy="1346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i="1"/>
            <a:t>*Viktade vårdkontakter beräknas genom antagandet att ett hembesök motsvarar 2 mottagningsbesök och en distanskontakt motsvarar 1/3 mottagningsbesök och kontakt med andra personalkategorier än läkare har antagits motsvara 40 % av en läkarkontakt. Syftet är att ge en grov bild av kostnaden per kontakt.</a:t>
          </a:r>
        </a:p>
        <a:p>
          <a:r>
            <a:rPr lang="sv-SE" sz="900" i="1"/>
            <a:t>**Nettokostnad per viktad kontakt och per invånare beräknas på kostnaden exkl. kostnader för läkemedel inom förmånen och i löpande priser.</a:t>
          </a:r>
        </a:p>
        <a:p>
          <a:pPr marL="0" marR="0" lvl="0" indent="0" defTabSz="914400" eaLnBrk="1" fontAlgn="auto" latinLnBrk="0" hangingPunct="1">
            <a:lnSpc>
              <a:spcPct val="100000"/>
            </a:lnSpc>
            <a:spcBef>
              <a:spcPts val="0"/>
            </a:spcBef>
            <a:spcAft>
              <a:spcPts val="0"/>
            </a:spcAft>
            <a:buClrTx/>
            <a:buSzTx/>
            <a:buFontTx/>
            <a:buNone/>
            <a:tabLst/>
            <a:defRPr/>
          </a:pPr>
          <a:r>
            <a:rPr lang="sv-SE" sz="1100">
              <a:solidFill>
                <a:schemeClr val="dk1"/>
              </a:solidFill>
              <a:effectLst/>
              <a:latin typeface="+mn-lt"/>
              <a:ea typeface="+mn-ea"/>
              <a:cs typeface="+mn-cs"/>
            </a:rPr>
            <a:t>För mer detaljerade kostnadsuppskattningar finns Kostnad per patient (KPP).</a:t>
          </a:r>
          <a:endParaRPr lang="sv-SE">
            <a:effectLst/>
          </a:endParaRPr>
        </a:p>
        <a:p>
          <a:endParaRPr lang="sv-SE" sz="1100"/>
        </a:p>
      </xdr:txBody>
    </xdr:sp>
    <xdr:clientData/>
  </xdr:twoCellAnchor>
</xdr:wsDr>
</file>

<file path=xl/drawings/drawing35.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1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1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45720</xdr:colOff>
      <xdr:row>14</xdr:row>
      <xdr:rowOff>182880</xdr:rowOff>
    </xdr:from>
    <xdr:to>
      <xdr:col>6</xdr:col>
      <xdr:colOff>317500</xdr:colOff>
      <xdr:row>20</xdr:row>
      <xdr:rowOff>205740</xdr:rowOff>
    </xdr:to>
    <xdr:sp macro="" textlink="">
      <xdr:nvSpPr>
        <xdr:cNvPr id="4" name="textruta 3">
          <a:extLst>
            <a:ext uri="{FF2B5EF4-FFF2-40B4-BE49-F238E27FC236}">
              <a16:creationId xmlns:a16="http://schemas.microsoft.com/office/drawing/2014/main" id="{6397862B-79C1-5D3C-12D4-D728FF82A454}"/>
            </a:ext>
          </a:extLst>
        </xdr:cNvPr>
        <xdr:cNvSpPr txBox="1"/>
      </xdr:nvSpPr>
      <xdr:spPr>
        <a:xfrm>
          <a:off x="4975860" y="3459480"/>
          <a:ext cx="3937000" cy="1303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latin typeface="+mn-lt"/>
            </a:rPr>
            <a:t>Sluten primärvård Definition: Hälso- och sjukvård när den ges till patient vars tillstånd kräver resurser som inte kan tillgodoses inom öppen vård eller hemsjukvård.  Sluten vård bedrivs dygnet runt och kräver inskrivning. Delområdet omfattar även observationsplatser.</a:t>
          </a:r>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2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22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7</xdr:col>
      <xdr:colOff>165100</xdr:colOff>
      <xdr:row>4</xdr:row>
      <xdr:rowOff>14287</xdr:rowOff>
    </xdr:from>
    <xdr:to>
      <xdr:col>13</xdr:col>
      <xdr:colOff>584200</xdr:colOff>
      <xdr:row>20</xdr:row>
      <xdr:rowOff>165100</xdr:rowOff>
    </xdr:to>
    <xdr:graphicFrame macro="">
      <xdr:nvGraphicFramePr>
        <xdr:cNvPr id="7" name="\Templates\Excel standard_SKR_Linje max 5 serier.crtx">
          <a:extLst>
            <a:ext uri="{FF2B5EF4-FFF2-40B4-BE49-F238E27FC236}">
              <a16:creationId xmlns:a16="http://schemas.microsoft.com/office/drawing/2014/main" id="{F9C64469-4067-4848-8224-19498EB4452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180975</xdr:colOff>
      <xdr:row>3</xdr:row>
      <xdr:rowOff>209550</xdr:rowOff>
    </xdr:from>
    <xdr:to>
      <xdr:col>7</xdr:col>
      <xdr:colOff>50800</xdr:colOff>
      <xdr:row>20</xdr:row>
      <xdr:rowOff>139700</xdr:rowOff>
    </xdr:to>
    <xdr:graphicFrame macro="">
      <xdr:nvGraphicFramePr>
        <xdr:cNvPr id="9" name="\Templates\Excel standard_SKR_Staplad stapel.crtx" descr="\Templates\Excel standard_SKR_Staplad stapel.crtx">
          <a:extLst>
            <a:ext uri="{FF2B5EF4-FFF2-40B4-BE49-F238E27FC236}">
              <a16:creationId xmlns:a16="http://schemas.microsoft.com/office/drawing/2014/main" id="{A5020F40-1822-2F3F-518F-4FEB964D27B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3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3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7620</xdr:colOff>
      <xdr:row>3</xdr:row>
      <xdr:rowOff>7620</xdr:rowOff>
    </xdr:from>
    <xdr:to>
      <xdr:col>7</xdr:col>
      <xdr:colOff>640080</xdr:colOff>
      <xdr:row>22</xdr:row>
      <xdr:rowOff>182880</xdr:rowOff>
    </xdr:to>
    <xdr:sp macro="" textlink="">
      <xdr:nvSpPr>
        <xdr:cNvPr id="4" name="textruta 3">
          <a:extLst>
            <a:ext uri="{FF2B5EF4-FFF2-40B4-BE49-F238E27FC236}">
              <a16:creationId xmlns:a16="http://schemas.microsoft.com/office/drawing/2014/main" id="{2783B95D-9157-69FB-7E71-0ED27DFF7B1F}"/>
            </a:ext>
          </a:extLst>
        </xdr:cNvPr>
        <xdr:cNvSpPr txBox="1"/>
      </xdr:nvSpPr>
      <xdr:spPr>
        <a:xfrm>
          <a:off x="4937760" y="937260"/>
          <a:ext cx="3985260" cy="422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Området specialiserad somatisk vård avser hälso- och sjukvårdsverksamhet som kräver mer specialiserade åtgärder än vad som kan ges i primärvård. </a:t>
          </a:r>
        </a:p>
        <a:p>
          <a:endParaRPr lang="sv-SE" sz="1100"/>
        </a:p>
        <a:p>
          <a:r>
            <a:rPr lang="sv-SE" sz="1100"/>
            <a:t>Hit räknas alla åtgärder utförda av specialistläkare, som inte är specialister i allmänmedicin. Detta gäller inom såväl offentlig som privat verksamhet. Området omfattar specialiserad vård som bedrivs vid sjukhus men även utanför sjukhus, t.ex. på specialistläkarmottagningar och i vissa fall på vårdcentraler. </a:t>
          </a:r>
        </a:p>
        <a:p>
          <a:endParaRPr lang="sv-SE" sz="1100"/>
        </a:p>
        <a:p>
          <a:r>
            <a:rPr lang="sv-SE" sz="1100"/>
            <a:t>Den specialiserade somatiska vården omfattar all somatisk vård, alltifrån den som ges vid mottagningar hos organspecialister på eller utanför sjukhus till den mest högspecialiserade regionsjukvården. Området omfattar medicinsk och kirurgisk vård, rehabilitering, geriatrisk vård med mera.</a:t>
          </a:r>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4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4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5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5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1604645</xdr:colOff>
      <xdr:row>1</xdr:row>
      <xdr:rowOff>137794</xdr:rowOff>
    </xdr:from>
    <xdr:to>
      <xdr:col>0</xdr:col>
      <xdr:colOff>1804670</xdr:colOff>
      <xdr:row>2</xdr:row>
      <xdr:rowOff>127294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200-000002000000}"/>
            </a:ext>
          </a:extLst>
        </xdr:cNvPr>
        <xdr:cNvSpPr/>
      </xdr:nvSpPr>
      <xdr:spPr>
        <a:xfrm>
          <a:off x="1604645" y="640714"/>
          <a:ext cx="200025" cy="20286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2102485</xdr:colOff>
      <xdr:row>1</xdr:row>
      <xdr:rowOff>132714</xdr:rowOff>
    </xdr:from>
    <xdr:to>
      <xdr:col>0</xdr:col>
      <xdr:colOff>2302510</xdr:colOff>
      <xdr:row>2</xdr:row>
      <xdr:rowOff>122214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0200-000003000000}"/>
            </a:ext>
          </a:extLst>
        </xdr:cNvPr>
        <xdr:cNvSpPr/>
      </xdr:nvSpPr>
      <xdr:spPr>
        <a:xfrm>
          <a:off x="2102485" y="640714"/>
          <a:ext cx="200025" cy="2054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6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26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133349</xdr:colOff>
      <xdr:row>5</xdr:row>
      <xdr:rowOff>95250</xdr:rowOff>
    </xdr:from>
    <xdr:to>
      <xdr:col>7</xdr:col>
      <xdr:colOff>486849</xdr:colOff>
      <xdr:row>22</xdr:row>
      <xdr:rowOff>209100</xdr:rowOff>
    </xdr:to>
    <xdr:graphicFrame macro="">
      <xdr:nvGraphicFramePr>
        <xdr:cNvPr id="5" name="\Templates\Excel standard_SKR_Stapel.crtx">
          <a:extLst>
            <a:ext uri="{FF2B5EF4-FFF2-40B4-BE49-F238E27FC236}">
              <a16:creationId xmlns:a16="http://schemas.microsoft.com/office/drawing/2014/main" id="{08CBB957-8D7A-4152-8CEB-6FBCE7CD2D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7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7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38100</xdr:colOff>
      <xdr:row>16</xdr:row>
      <xdr:rowOff>0</xdr:rowOff>
    </xdr:from>
    <xdr:to>
      <xdr:col>7</xdr:col>
      <xdr:colOff>708660</xdr:colOff>
      <xdr:row>20</xdr:row>
      <xdr:rowOff>68580</xdr:rowOff>
    </xdr:to>
    <xdr:sp macro="" textlink="">
      <xdr:nvSpPr>
        <xdr:cNvPr id="4" name="textruta 3">
          <a:extLst>
            <a:ext uri="{FF2B5EF4-FFF2-40B4-BE49-F238E27FC236}">
              <a16:creationId xmlns:a16="http://schemas.microsoft.com/office/drawing/2014/main" id="{2A583EA9-8D19-D595-73A0-B66F43A86400}"/>
            </a:ext>
          </a:extLst>
        </xdr:cNvPr>
        <xdr:cNvSpPr txBox="1"/>
      </xdr:nvSpPr>
      <xdr:spPr>
        <a:xfrm>
          <a:off x="4968240" y="3680460"/>
          <a:ext cx="8298180" cy="922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i="1"/>
            <a:t>*Viktade vårdkontakter beräknas genom antagandet att ett hembesök motsvarar 2 mottagningsbesök och en distanskontakt motsvarar 1/3 mottagningsbesök och kontakt med andra personalkategorier än läkare har antagits motsvara 40 % av en läkarkontakt. Syftet är att ge en grov bild av kostnaden per kontakt. För mer detaljerade kostnadsuppskattningar finns Kostnad per patient (KPP).</a:t>
          </a:r>
        </a:p>
        <a:p>
          <a:r>
            <a:rPr lang="sv-SE" sz="900" i="1"/>
            <a:t>**Nettokostnad per viktad kontakt och per invånare beräknas på kostnaden exkl. kostnader för läkemedel inom förmånen och i löpande priser</a:t>
          </a:r>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8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8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46566</xdr:colOff>
      <xdr:row>16</xdr:row>
      <xdr:rowOff>25401</xdr:rowOff>
    </xdr:from>
    <xdr:to>
      <xdr:col>5</xdr:col>
      <xdr:colOff>736599</xdr:colOff>
      <xdr:row>21</xdr:row>
      <xdr:rowOff>0</xdr:rowOff>
    </xdr:to>
    <xdr:sp macro="" textlink="">
      <xdr:nvSpPr>
        <xdr:cNvPr id="4" name="textruta 3">
          <a:extLst>
            <a:ext uri="{FF2B5EF4-FFF2-40B4-BE49-F238E27FC236}">
              <a16:creationId xmlns:a16="http://schemas.microsoft.com/office/drawing/2014/main" id="{04696715-EF9A-F44E-239C-7A921FDD2F79}"/>
            </a:ext>
          </a:extLst>
        </xdr:cNvPr>
        <xdr:cNvSpPr txBox="1"/>
      </xdr:nvSpPr>
      <xdr:spPr>
        <a:xfrm>
          <a:off x="4974166" y="3492501"/>
          <a:ext cx="5795433" cy="1041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latin typeface="+mn-lt"/>
            </a:rPr>
            <a:t>Dagsjukvård är öppen vård som innebär mer omfattande och/eller resurskrävande insatser än vad ett besök normalt kräver.  Dagsjukvård omfattar t.ex. dagkirurgi och dagmedicin. För patienten ska det finnas en upprättad vårdplan. Inga tidsmässiga preciseringar ska tillämpas.</a:t>
          </a:r>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9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9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45720</xdr:colOff>
      <xdr:row>15</xdr:row>
      <xdr:rowOff>198120</xdr:rowOff>
    </xdr:from>
    <xdr:to>
      <xdr:col>8</xdr:col>
      <xdr:colOff>251460</xdr:colOff>
      <xdr:row>21</xdr:row>
      <xdr:rowOff>106680</xdr:rowOff>
    </xdr:to>
    <xdr:sp macro="" textlink="">
      <xdr:nvSpPr>
        <xdr:cNvPr id="4" name="textruta 3">
          <a:extLst>
            <a:ext uri="{FF2B5EF4-FFF2-40B4-BE49-F238E27FC236}">
              <a16:creationId xmlns:a16="http://schemas.microsoft.com/office/drawing/2014/main" id="{A333F6E2-EE41-AF4E-6103-4F7AE8179EED}"/>
            </a:ext>
          </a:extLst>
        </xdr:cNvPr>
        <xdr:cNvSpPr txBox="1"/>
      </xdr:nvSpPr>
      <xdr:spPr>
        <a:xfrm>
          <a:off x="4973320" y="3462020"/>
          <a:ext cx="8575040" cy="10769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i="1"/>
            <a:t>*Viktade vårdkontakter beräknas genom antagandet att ett hembesök motsvarar 2 mottagningsbesök och kontakt med andra personalkategorier än läkare har antagits motsvara 40 % av en läkarkontakt. Syftet är att ge en grov bild av kostnaden per kontakt. </a:t>
          </a:r>
        </a:p>
        <a:p>
          <a:r>
            <a:rPr lang="sv-SE" sz="900" i="1"/>
            <a:t>**Nettokostnad per viktad kontakt och per invånare beräknas på kostnaden exkl. kostnader för läkemedel inom förmånen och i löpande priser.</a:t>
          </a:r>
        </a:p>
        <a:p>
          <a:pPr marL="0" marR="0" lvl="0" indent="0" defTabSz="914400" eaLnBrk="1" fontAlgn="auto" latinLnBrk="0" hangingPunct="1">
            <a:lnSpc>
              <a:spcPct val="100000"/>
            </a:lnSpc>
            <a:spcBef>
              <a:spcPts val="0"/>
            </a:spcBef>
            <a:spcAft>
              <a:spcPts val="0"/>
            </a:spcAft>
            <a:buClrTx/>
            <a:buSzTx/>
            <a:buFontTx/>
            <a:buNone/>
            <a:tabLst/>
            <a:defRPr/>
          </a:pPr>
          <a:r>
            <a:rPr lang="sv-SE" sz="1100" i="0">
              <a:solidFill>
                <a:schemeClr val="dk1"/>
              </a:solidFill>
              <a:effectLst/>
              <a:latin typeface="+mn-lt"/>
              <a:ea typeface="+mn-ea"/>
              <a:cs typeface="+mn-cs"/>
            </a:rPr>
            <a:t>För mer detaljerade kostnadsuppskattningar finns Kostnad per patient (KPP).</a:t>
          </a:r>
          <a:endParaRPr lang="sv-SE" sz="900" i="0">
            <a:effectLst/>
            <a:latin typeface="+mn-lt"/>
          </a:endParaRPr>
        </a:p>
        <a:p>
          <a:endParaRPr lang="sv-SE" sz="900" i="1"/>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A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A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55880</xdr:colOff>
      <xdr:row>3</xdr:row>
      <xdr:rowOff>180340</xdr:rowOff>
    </xdr:from>
    <xdr:to>
      <xdr:col>9</xdr:col>
      <xdr:colOff>596900</xdr:colOff>
      <xdr:row>10</xdr:row>
      <xdr:rowOff>152400</xdr:rowOff>
    </xdr:to>
    <xdr:sp macro="" textlink="">
      <xdr:nvSpPr>
        <xdr:cNvPr id="4" name="textruta 3">
          <a:extLst>
            <a:ext uri="{FF2B5EF4-FFF2-40B4-BE49-F238E27FC236}">
              <a16:creationId xmlns:a16="http://schemas.microsoft.com/office/drawing/2014/main" id="{E3AD520B-6E0B-8FBF-8F3B-E72487467D81}"/>
            </a:ext>
          </a:extLst>
        </xdr:cNvPr>
        <xdr:cNvSpPr txBox="1"/>
      </xdr:nvSpPr>
      <xdr:spPr>
        <a:xfrm>
          <a:off x="4983480" y="1120140"/>
          <a:ext cx="5252720" cy="1483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Specialiserad psykiatrisk vård omfattar slutenvård (heldygnsvård) och öppenvård, specialiserade insatser vid psykisk sjukdom/psykisk funktionsnedsättning. Området omfattar allmän psykiatri, barn- och ungdomspsykiatri, rättspsykiatri och beroendevård. Beroendevård är vård av personer med missbruk av alkohol eller andra droger, mat, dator-, spel- eller sex.</a:t>
          </a:r>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B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B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53340</xdr:colOff>
      <xdr:row>12</xdr:row>
      <xdr:rowOff>124460</xdr:rowOff>
    </xdr:from>
    <xdr:to>
      <xdr:col>5</xdr:col>
      <xdr:colOff>53340</xdr:colOff>
      <xdr:row>19</xdr:row>
      <xdr:rowOff>2540</xdr:rowOff>
    </xdr:to>
    <xdr:sp macro="" textlink="">
      <xdr:nvSpPr>
        <xdr:cNvPr id="4" name="textruta 3">
          <a:extLst>
            <a:ext uri="{FF2B5EF4-FFF2-40B4-BE49-F238E27FC236}">
              <a16:creationId xmlns:a16="http://schemas.microsoft.com/office/drawing/2014/main" id="{0555E8AD-2F02-08ED-9677-B473EBF0FE12}"/>
            </a:ext>
          </a:extLst>
        </xdr:cNvPr>
        <xdr:cNvSpPr txBox="1"/>
      </xdr:nvSpPr>
      <xdr:spPr>
        <a:xfrm>
          <a:off x="4980940" y="2880360"/>
          <a:ext cx="4699000" cy="13893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Den specialiserade psykiatriska vården omfattar sluten och öppen vård, specialiserade insatser vid psykisk sjukdom/psykisk funktionsnedsättning. Området omfattar allmän psykiatri, barn- och ungdomspsykiatri, rättspsykiatri och beroendevård.</a:t>
          </a:r>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C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C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D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2D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282575</xdr:colOff>
      <xdr:row>5</xdr:row>
      <xdr:rowOff>152400</xdr:rowOff>
    </xdr:from>
    <xdr:to>
      <xdr:col>8</xdr:col>
      <xdr:colOff>115375</xdr:colOff>
      <xdr:row>22</xdr:row>
      <xdr:rowOff>190050</xdr:rowOff>
    </xdr:to>
    <xdr:graphicFrame macro="">
      <xdr:nvGraphicFramePr>
        <xdr:cNvPr id="2" name="\Templates\Excel standard_SKR_Stapel.crtx" descr="\Templates\Excel standard_SKR_Stapel.crtx">
          <a:extLst>
            <a:ext uri="{FF2B5EF4-FFF2-40B4-BE49-F238E27FC236}">
              <a16:creationId xmlns:a16="http://schemas.microsoft.com/office/drawing/2014/main" id="{D870C557-D606-9925-D0AA-17F03EDA05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8.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E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E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F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F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66040</xdr:colOff>
      <xdr:row>15</xdr:row>
      <xdr:rowOff>203200</xdr:rowOff>
    </xdr:from>
    <xdr:to>
      <xdr:col>3</xdr:col>
      <xdr:colOff>1109980</xdr:colOff>
      <xdr:row>22</xdr:row>
      <xdr:rowOff>190500</xdr:rowOff>
    </xdr:to>
    <xdr:sp macro="" textlink="">
      <xdr:nvSpPr>
        <xdr:cNvPr id="4" name="textruta 3">
          <a:extLst>
            <a:ext uri="{FF2B5EF4-FFF2-40B4-BE49-F238E27FC236}">
              <a16:creationId xmlns:a16="http://schemas.microsoft.com/office/drawing/2014/main" id="{8E1E6F2D-88F8-2BA6-12E2-7F6EE2D138BE}"/>
            </a:ext>
          </a:extLst>
        </xdr:cNvPr>
        <xdr:cNvSpPr txBox="1"/>
      </xdr:nvSpPr>
      <xdr:spPr>
        <a:xfrm>
          <a:off x="4996180" y="3571240"/>
          <a:ext cx="4831080" cy="14808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i="1"/>
            <a:t>*Viktade vårdkontakter beräknas genom antagandet att ett hembesök motsvarar 2 mottagningsbesök  och kontakt med andra personalkategorier än läkare har antagits motsvara 40 % av en läkarkontakt.  Syftet är att ge en grov bild av kostnaden per kontakt. </a:t>
          </a:r>
        </a:p>
        <a:p>
          <a:r>
            <a:rPr lang="sv-SE" sz="900" i="1"/>
            <a:t>**Nettokostnad per viktad kontakt och per invånare beräknas på kostnaden exkl. kostnader för läkemedel inom förmånen och i löpande priser</a:t>
          </a:r>
        </a:p>
        <a:p>
          <a:endParaRPr lang="sv-SE" sz="900"/>
        </a:p>
        <a:p>
          <a:r>
            <a:rPr lang="sv-SE" sz="900"/>
            <a:t>För mer detaljerade kostnadsuppskattningar finns Kostnad per patient (KPP)</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1650365</xdr:colOff>
      <xdr:row>1</xdr:row>
      <xdr:rowOff>114934</xdr:rowOff>
    </xdr:from>
    <xdr:to>
      <xdr:col>0</xdr:col>
      <xdr:colOff>1850390</xdr:colOff>
      <xdr:row>2</xdr:row>
      <xdr:rowOff>104434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300-000002000000}"/>
            </a:ext>
          </a:extLst>
        </xdr:cNvPr>
        <xdr:cNvSpPr/>
      </xdr:nvSpPr>
      <xdr:spPr>
        <a:xfrm>
          <a:off x="1650365" y="617854"/>
          <a:ext cx="200025" cy="20286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2188845</xdr:colOff>
      <xdr:row>1</xdr:row>
      <xdr:rowOff>114934</xdr:rowOff>
    </xdr:from>
    <xdr:to>
      <xdr:col>0</xdr:col>
      <xdr:colOff>2388870</xdr:colOff>
      <xdr:row>2</xdr:row>
      <xdr:rowOff>104434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0300-000003000000}"/>
            </a:ext>
          </a:extLst>
        </xdr:cNvPr>
        <xdr:cNvSpPr/>
      </xdr:nvSpPr>
      <xdr:spPr>
        <a:xfrm>
          <a:off x="2188845" y="617854"/>
          <a:ext cx="200025" cy="20286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0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0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25400</xdr:colOff>
      <xdr:row>3</xdr:row>
      <xdr:rowOff>38100</xdr:rowOff>
    </xdr:from>
    <xdr:to>
      <xdr:col>10</xdr:col>
      <xdr:colOff>622300</xdr:colOff>
      <xdr:row>21</xdr:row>
      <xdr:rowOff>88900</xdr:rowOff>
    </xdr:to>
    <xdr:sp macro="" textlink="">
      <xdr:nvSpPr>
        <xdr:cNvPr id="4" name="textruta 3">
          <a:extLst>
            <a:ext uri="{FF2B5EF4-FFF2-40B4-BE49-F238E27FC236}">
              <a16:creationId xmlns:a16="http://schemas.microsoft.com/office/drawing/2014/main" id="{827CD6C4-AE67-DC77-4A0C-43C6D63FC80B}"/>
            </a:ext>
          </a:extLst>
        </xdr:cNvPr>
        <xdr:cNvSpPr txBox="1"/>
      </xdr:nvSpPr>
      <xdr:spPr>
        <a:xfrm>
          <a:off x="5232400" y="1130300"/>
          <a:ext cx="5981700" cy="3911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Tandvård omfattar allmäntandvård, kollektiv tandhälsovård, specialisttandvård, sjukhustandvård och tandtekniska laboratorier. Den innefattar alla åtgärder för att förebygga, utreda och behandla sjukdomar och skador i munhålan. Verksamheten utförs av, eller är under ansvar av, legitimerad tandläkare eller tandhygienist. Dock ska även annan personalkategori som utför tandvård på regionens uppdrag redovisas här</a:t>
          </a:r>
        </a:p>
        <a:p>
          <a:endParaRPr lang="sv-SE" sz="1100"/>
        </a:p>
        <a:p>
          <a:r>
            <a:rPr lang="sv-SE" sz="1100"/>
            <a:t>Regionerna ansvarar för att erbjuda en god tandvård och på andra sätt verka för en god tandhälsa hos befolkningen. Tandvård som bedrivs i regionens egen regi benämns folktandvården. Regionen kan välja att upphandla tandvård från privata aktörer men de har alltid ett så kallat sistahandsansvar vad gäller att befolkningen erbjuds tandvård.</a:t>
          </a:r>
        </a:p>
        <a:p>
          <a:endParaRPr lang="sv-SE" sz="1100"/>
        </a:p>
        <a:p>
          <a:r>
            <a:rPr lang="sv-SE" sz="1100"/>
            <a:t>Regionen ska finansiera tandvård till barn och unga . För den tandvård som ingår i regionernas tandvårdsstöd och som ska erbjudas vissa invånare så ska samma avgifter som för den övriga öppna hälso- och sjukvården tillämpas. För vuxna finns bl.a. det statliga tandvårdsstödet.</a:t>
          </a:r>
        </a:p>
      </xdr:txBody>
    </xdr:sp>
    <xdr:clientData/>
  </xdr:twoCellAnchor>
</xdr:wsDr>
</file>

<file path=xl/drawings/drawing51.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1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1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52.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2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2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3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33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85725</xdr:colOff>
      <xdr:row>4</xdr:row>
      <xdr:rowOff>101600</xdr:rowOff>
    </xdr:from>
    <xdr:to>
      <xdr:col>7</xdr:col>
      <xdr:colOff>591625</xdr:colOff>
      <xdr:row>21</xdr:row>
      <xdr:rowOff>139250</xdr:rowOff>
    </xdr:to>
    <xdr:graphicFrame macro="">
      <xdr:nvGraphicFramePr>
        <xdr:cNvPr id="2" name="\Templates\Excel standard_SKR_Stapel.crtx" descr="\Templates\Excel standard_SKR_Stapel.crtx">
          <a:extLst>
            <a:ext uri="{FF2B5EF4-FFF2-40B4-BE49-F238E27FC236}">
              <a16:creationId xmlns:a16="http://schemas.microsoft.com/office/drawing/2014/main" id="{23DA4084-482A-5EE6-49FC-D6735A04BC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428625</xdr:colOff>
      <xdr:row>4</xdr:row>
      <xdr:rowOff>76200</xdr:rowOff>
    </xdr:from>
    <xdr:to>
      <xdr:col>15</xdr:col>
      <xdr:colOff>413825</xdr:colOff>
      <xdr:row>21</xdr:row>
      <xdr:rowOff>113850</xdr:rowOff>
    </xdr:to>
    <xdr:graphicFrame macro="">
      <xdr:nvGraphicFramePr>
        <xdr:cNvPr id="6" name="\Templates\Excel standard_SKR_Staplad stapel.crtx" descr="\Templates\Excel standard_SKR_Staplad stapel.crtx">
          <a:extLst>
            <a:ext uri="{FF2B5EF4-FFF2-40B4-BE49-F238E27FC236}">
              <a16:creationId xmlns:a16="http://schemas.microsoft.com/office/drawing/2014/main" id="{1FC6ABD7-026B-83FB-2522-FE5FC12696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4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4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5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5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22860</xdr:colOff>
      <xdr:row>3</xdr:row>
      <xdr:rowOff>30480</xdr:rowOff>
    </xdr:from>
    <xdr:to>
      <xdr:col>9</xdr:col>
      <xdr:colOff>556260</xdr:colOff>
      <xdr:row>22</xdr:row>
      <xdr:rowOff>0</xdr:rowOff>
    </xdr:to>
    <xdr:sp macro="" textlink="">
      <xdr:nvSpPr>
        <xdr:cNvPr id="4" name="textruta 3">
          <a:extLst>
            <a:ext uri="{FF2B5EF4-FFF2-40B4-BE49-F238E27FC236}">
              <a16:creationId xmlns:a16="http://schemas.microsoft.com/office/drawing/2014/main" id="{C6F40943-BE7C-74A6-EF12-95C5EFA18223}"/>
            </a:ext>
          </a:extLst>
        </xdr:cNvPr>
        <xdr:cNvSpPr txBox="1"/>
      </xdr:nvSpPr>
      <xdr:spPr>
        <a:xfrm>
          <a:off x="5227320" y="1120140"/>
          <a:ext cx="5227320" cy="40233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Under övrig hälso- och sjukvård redovisas ambulans- och sjuktransporter, sjukresor, funktionshinders- och hjälpmedelsverksamhet, social verksamhet, folkhälsofrågor, FoU samt övrigt som inte redovisas under något annat område.</a:t>
          </a:r>
        </a:p>
        <a:p>
          <a:endParaRPr lang="sv-SE" sz="1100"/>
        </a:p>
        <a:p>
          <a:r>
            <a:rPr lang="sv-SE" sz="1100"/>
            <a:t>Under funktionshinders-/hjälpmedelsverksamhet redovisas bl a kostnader för hjälpmedelscentraler </a:t>
          </a:r>
        </a:p>
        <a:p>
          <a:r>
            <a:rPr lang="sv-SE" sz="1100"/>
            <a:t>(t ex hörcentraler, syncentraler, instrumentverkstäder) och ortopedisk verksamhet.</a:t>
          </a:r>
        </a:p>
        <a:p>
          <a:endParaRPr lang="sv-SE" sz="1100"/>
        </a:p>
        <a:p>
          <a:r>
            <a:rPr lang="sv-SE" sz="1100"/>
            <a:t>Under social verksamhet redovisas barn och ungdomsvård samt insatser i form av rådgivning och annat personligt stöd enligt lagen om stöd  och service till vissa funktionshindrade (LSS).</a:t>
          </a:r>
        </a:p>
        <a:p>
          <a:endParaRPr lang="sv-SE" sz="1100"/>
        </a:p>
        <a:p>
          <a:r>
            <a:rPr lang="sv-SE" sz="1100"/>
            <a:t>I FoU ingår forskning och utveckling som framförallt bedrivs inom de medicinska fakulteterna. Kostnaderna kan vara svåra att särskilja då verksamheten ofta är nära integrerad med den kliniska verksamheten. Den kliniska forskningen vid undervisningssjukhusen är i princip statligt finansierad.</a:t>
          </a:r>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6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6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15240</xdr:colOff>
      <xdr:row>15</xdr:row>
      <xdr:rowOff>30480</xdr:rowOff>
    </xdr:from>
    <xdr:to>
      <xdr:col>5</xdr:col>
      <xdr:colOff>1135380</xdr:colOff>
      <xdr:row>24</xdr:row>
      <xdr:rowOff>76200</xdr:rowOff>
    </xdr:to>
    <xdr:sp macro="" textlink="">
      <xdr:nvSpPr>
        <xdr:cNvPr id="4" name="textruta 3">
          <a:extLst>
            <a:ext uri="{FF2B5EF4-FFF2-40B4-BE49-F238E27FC236}">
              <a16:creationId xmlns:a16="http://schemas.microsoft.com/office/drawing/2014/main" id="{CC390F06-D8DC-62F1-7D91-99C6E989A4BF}"/>
            </a:ext>
          </a:extLst>
        </xdr:cNvPr>
        <xdr:cNvSpPr txBox="1"/>
      </xdr:nvSpPr>
      <xdr:spPr>
        <a:xfrm>
          <a:off x="5219700" y="3253740"/>
          <a:ext cx="6187440" cy="19659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Här ingår ambulans- och sjuktransporter, sjukresor, funktionshinders- och hjälpmedelsverksamhet, social verksamhet, folkhälsofrågor, FoU samt övrigt som inte redovisas under något annat område. </a:t>
          </a:r>
        </a:p>
        <a:p>
          <a:endParaRPr lang="sv-SE" sz="1100"/>
        </a:p>
        <a:p>
          <a:r>
            <a:rPr lang="sv-SE" sz="1100"/>
            <a:t>Under funktionshinders-/hjälpmedelsverksamhet ingår bl a kostnader för hjälpmedelscentraler och ortopedteknisk verksamhet. Under social verksamhet redovisas barn- och ungdomsvård. Här redovisas även stöd enligt lagen om stöd och service till vissa funktionshindrade (LSS).</a:t>
          </a:r>
        </a:p>
        <a:p>
          <a:endParaRPr lang="sv-SE" sz="1100"/>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7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7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8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38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60325</xdr:colOff>
      <xdr:row>5</xdr:row>
      <xdr:rowOff>88900</xdr:rowOff>
    </xdr:from>
    <xdr:to>
      <xdr:col>7</xdr:col>
      <xdr:colOff>566225</xdr:colOff>
      <xdr:row>22</xdr:row>
      <xdr:rowOff>126550</xdr:rowOff>
    </xdr:to>
    <xdr:graphicFrame macro="">
      <xdr:nvGraphicFramePr>
        <xdr:cNvPr id="2" name="\Templates\Excel standard_SKR_Stapel.crtx" descr="\Templates\Excel standard_SKR_Stapel.crtx">
          <a:extLst>
            <a:ext uri="{FF2B5EF4-FFF2-40B4-BE49-F238E27FC236}">
              <a16:creationId xmlns:a16="http://schemas.microsoft.com/office/drawing/2014/main" id="{786762F8-E4ED-DE36-1041-DF7D04D501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9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9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15240</xdr:colOff>
      <xdr:row>3</xdr:row>
      <xdr:rowOff>30480</xdr:rowOff>
    </xdr:from>
    <xdr:to>
      <xdr:col>8</xdr:col>
      <xdr:colOff>635000</xdr:colOff>
      <xdr:row>27</xdr:row>
      <xdr:rowOff>88900</xdr:rowOff>
    </xdr:to>
    <xdr:sp macro="" textlink="">
      <xdr:nvSpPr>
        <xdr:cNvPr id="4" name="textruta 3">
          <a:extLst>
            <a:ext uri="{FF2B5EF4-FFF2-40B4-BE49-F238E27FC236}">
              <a16:creationId xmlns:a16="http://schemas.microsoft.com/office/drawing/2014/main" id="{2230E944-FFA2-98EC-8BDD-674260B6CA0D}"/>
            </a:ext>
          </a:extLst>
        </xdr:cNvPr>
        <xdr:cNvSpPr txBox="1"/>
      </xdr:nvSpPr>
      <xdr:spPr>
        <a:xfrm>
          <a:off x="4942840" y="1059180"/>
          <a:ext cx="4658360" cy="52400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Läkemedel förskrivs antingen på recept eller ordineras på rekvisition. Någon skarp gräns mellan vilka läkemedel som förskrivs på recept eller ordineras finns inte. En patient kan få samma läkemedel distribuerat på olika sätt vid olika tillfällen och hos olika vårdgivare. </a:t>
          </a:r>
        </a:p>
        <a:p>
          <a:endParaRPr lang="sv-SE" sz="1100"/>
        </a:p>
        <a:p>
          <a:r>
            <a:rPr lang="sv-SE" sz="1100"/>
            <a:t>Läkemedelsförmånen regleras i lag om läkemedelsförmåner m.m. (2002:160) och reglerar skydd mot höga kostnader vid inköp av läkemedel som omfattas av förmånen. En särskild nämnd inom Tandvårds- och läkemedelsverket (TLV) beslutar om vilka läkemedel som ska ingå och till vilket pris. Receptet måste också vara försett med förskrivarens arbetsplatskod för att patienten ska få ta del av förmånen. Patienten betalar en del av kostnaden när apoteket expedierar läkemedlet, resten av kostnaden står regionen där patienten är bosatt för. Ett läkemedel som omfattas av läkemedelsförmånen ger rätt till högkostnadsskydd.</a:t>
          </a:r>
        </a:p>
        <a:p>
          <a:endParaRPr lang="sv-SE" sz="1100"/>
        </a:p>
        <a:p>
          <a:r>
            <a:rPr lang="sv-SE" sz="1100"/>
            <a:t>Rekvisitionsläkemedel utgörs till största delen av läkemedel som ges i den slutna vården, men förekommer även i öppenvården (specialiserad öppenvård, primärvård, tandvård). En stor del av rekvisitionsläkemedlen är preparat som har höga kostnader eller som används för att behandla allvarliga tillstånd.</a:t>
          </a:r>
        </a:p>
        <a:p>
          <a:endParaRPr lang="sv-S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1619885</xdr:colOff>
      <xdr:row>1</xdr:row>
      <xdr:rowOff>145414</xdr:rowOff>
    </xdr:from>
    <xdr:to>
      <xdr:col>0</xdr:col>
      <xdr:colOff>1819910</xdr:colOff>
      <xdr:row>2</xdr:row>
      <xdr:rowOff>134914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400-000002000000}"/>
            </a:ext>
          </a:extLst>
        </xdr:cNvPr>
        <xdr:cNvSpPr/>
      </xdr:nvSpPr>
      <xdr:spPr>
        <a:xfrm>
          <a:off x="1619885" y="594994"/>
          <a:ext cx="200025" cy="20286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2112645</xdr:colOff>
      <xdr:row>1</xdr:row>
      <xdr:rowOff>145414</xdr:rowOff>
    </xdr:from>
    <xdr:to>
      <xdr:col>0</xdr:col>
      <xdr:colOff>2312670</xdr:colOff>
      <xdr:row>2</xdr:row>
      <xdr:rowOff>134914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0400-000003000000}"/>
            </a:ext>
          </a:extLst>
        </xdr:cNvPr>
        <xdr:cNvSpPr/>
      </xdr:nvSpPr>
      <xdr:spPr>
        <a:xfrm>
          <a:off x="2112645" y="594994"/>
          <a:ext cx="200025" cy="20286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A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3A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85725</xdr:colOff>
      <xdr:row>5</xdr:row>
      <xdr:rowOff>63500</xdr:rowOff>
    </xdr:from>
    <xdr:to>
      <xdr:col>7</xdr:col>
      <xdr:colOff>591625</xdr:colOff>
      <xdr:row>22</xdr:row>
      <xdr:rowOff>101150</xdr:rowOff>
    </xdr:to>
    <xdr:graphicFrame macro="">
      <xdr:nvGraphicFramePr>
        <xdr:cNvPr id="2" name="\Templates\Excel standard_SKR_Stapel.crtx" descr="\Templates\Excel standard_SKR_Stapel.crtx">
          <a:extLst>
            <a:ext uri="{FF2B5EF4-FFF2-40B4-BE49-F238E27FC236}">
              <a16:creationId xmlns:a16="http://schemas.microsoft.com/office/drawing/2014/main" id="{30BDB9F9-D377-0524-932C-E121218ADBD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1.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B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3B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31750</xdr:colOff>
      <xdr:row>5</xdr:row>
      <xdr:rowOff>60325</xdr:rowOff>
    </xdr:from>
    <xdr:to>
      <xdr:col>7</xdr:col>
      <xdr:colOff>524950</xdr:colOff>
      <xdr:row>22</xdr:row>
      <xdr:rowOff>97975</xdr:rowOff>
    </xdr:to>
    <xdr:graphicFrame macro="">
      <xdr:nvGraphicFramePr>
        <xdr:cNvPr id="2" name="\Templates\Excel standard_SKR_Stapel.crtx" descr="\Templates\Excel standard_SKR_Stapel.crtx">
          <a:extLst>
            <a:ext uri="{FF2B5EF4-FFF2-40B4-BE49-F238E27FC236}">
              <a16:creationId xmlns:a16="http://schemas.microsoft.com/office/drawing/2014/main" id="{A19C1EE6-D4C7-B0F6-E99F-6CCE5B4144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C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C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22860</xdr:colOff>
      <xdr:row>3</xdr:row>
      <xdr:rowOff>0</xdr:rowOff>
    </xdr:from>
    <xdr:to>
      <xdr:col>7</xdr:col>
      <xdr:colOff>609600</xdr:colOff>
      <xdr:row>16</xdr:row>
      <xdr:rowOff>63500</xdr:rowOff>
    </xdr:to>
    <xdr:sp macro="" textlink="">
      <xdr:nvSpPr>
        <xdr:cNvPr id="4" name="textruta 3">
          <a:extLst>
            <a:ext uri="{FF2B5EF4-FFF2-40B4-BE49-F238E27FC236}">
              <a16:creationId xmlns:a16="http://schemas.microsoft.com/office/drawing/2014/main" id="{0A8370A2-18C9-49E7-6DF4-00E05772472F}"/>
            </a:ext>
          </a:extLst>
        </xdr:cNvPr>
        <xdr:cNvSpPr txBox="1"/>
      </xdr:nvSpPr>
      <xdr:spPr>
        <a:xfrm>
          <a:off x="4950460" y="596900"/>
          <a:ext cx="3952240" cy="2870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Inom huvudområdet regional utveckling finns det uppgifter som är obligatoriska och andra som är frivilliga. </a:t>
          </a:r>
        </a:p>
        <a:p>
          <a:endParaRPr lang="sv-SE" sz="1100"/>
        </a:p>
        <a:p>
          <a:r>
            <a:rPr lang="sv-SE" sz="1100"/>
            <a:t>Ett exempel på en obligatorisk uppgift är lokal kollektivtrafik som regioner och kommuner ansvar för tillsammans. </a:t>
          </a:r>
        </a:p>
        <a:p>
          <a:endParaRPr lang="sv-SE" sz="1100"/>
        </a:p>
        <a:p>
          <a:r>
            <a:rPr lang="sv-SE" sz="1100"/>
            <a:t>Frivilliga uppgifter finns inom områdena kultur, utbildning och turism. Regionernas arbete gällande regional utveckling sker ofta i nära samverkan med andra aktörer i regionen så som näringsliv, universitet, kommuner, myndigheter och gemensam finansiering är vanligt förekommande.</a:t>
          </a:r>
        </a:p>
        <a:p>
          <a:endParaRPr lang="sv-SE" sz="1100"/>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D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D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E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E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109855</xdr:colOff>
      <xdr:row>4</xdr:row>
      <xdr:rowOff>42862</xdr:rowOff>
    </xdr:from>
    <xdr:to>
      <xdr:col>3</xdr:col>
      <xdr:colOff>2709300</xdr:colOff>
      <xdr:row>21</xdr:row>
      <xdr:rowOff>80512</xdr:rowOff>
    </xdr:to>
    <xdr:graphicFrame macro="">
      <xdr:nvGraphicFramePr>
        <xdr:cNvPr id="4" name="Diagram 3">
          <a:extLst>
            <a:ext uri="{FF2B5EF4-FFF2-40B4-BE49-F238E27FC236}">
              <a16:creationId xmlns:a16="http://schemas.microsoft.com/office/drawing/2014/main" id="{ADFC6F3C-400E-4A0C-A2E5-3155BF2A35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5.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F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F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66.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932137B3-012D-498E-A52C-D6E7AAA613F4}"/>
            </a:ext>
          </a:extLst>
        </xdr:cNvPr>
        <xdr:cNvSpPr/>
      </xdr:nvSpPr>
      <xdr:spPr>
        <a:xfrm>
          <a:off x="1635125" y="541654"/>
          <a:ext cx="200025" cy="20286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20D6A363-2F98-4886-94B7-CC8EA38FF606}"/>
            </a:ext>
          </a:extLst>
        </xdr:cNvPr>
        <xdr:cNvSpPr/>
      </xdr:nvSpPr>
      <xdr:spPr>
        <a:xfrm>
          <a:off x="2143125" y="541654"/>
          <a:ext cx="200025" cy="20286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130175</xdr:colOff>
      <xdr:row>2</xdr:row>
      <xdr:rowOff>95250</xdr:rowOff>
    </xdr:from>
    <xdr:to>
      <xdr:col>7</xdr:col>
      <xdr:colOff>267775</xdr:colOff>
      <xdr:row>19</xdr:row>
      <xdr:rowOff>132900</xdr:rowOff>
    </xdr:to>
    <xdr:graphicFrame macro="">
      <xdr:nvGraphicFramePr>
        <xdr:cNvPr id="4" name="\Templates\Excel standard_SKR_Staplad stapel.crtx" descr="\Templates\Excel standard_SKR_Staplad stapel.crtx">
          <a:extLst>
            <a:ext uri="{FF2B5EF4-FFF2-40B4-BE49-F238E27FC236}">
              <a16:creationId xmlns:a16="http://schemas.microsoft.com/office/drawing/2014/main" id="{7F08E07A-E5E9-4D29-97EB-AA81FA1C28D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7.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40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40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45720</xdr:colOff>
      <xdr:row>4</xdr:row>
      <xdr:rowOff>38100</xdr:rowOff>
    </xdr:from>
    <xdr:to>
      <xdr:col>8</xdr:col>
      <xdr:colOff>579120</xdr:colOff>
      <xdr:row>24</xdr:row>
      <xdr:rowOff>83820</xdr:rowOff>
    </xdr:to>
    <xdr:sp macro="" textlink="">
      <xdr:nvSpPr>
        <xdr:cNvPr id="4" name="textruta 3">
          <a:extLst>
            <a:ext uri="{FF2B5EF4-FFF2-40B4-BE49-F238E27FC236}">
              <a16:creationId xmlns:a16="http://schemas.microsoft.com/office/drawing/2014/main" id="{0367D7D7-D276-0E26-9B66-FC97D4BCE8D0}"/>
            </a:ext>
          </a:extLst>
        </xdr:cNvPr>
        <xdr:cNvSpPr txBox="1"/>
      </xdr:nvSpPr>
      <xdr:spPr>
        <a:xfrm>
          <a:off x="5844540" y="1813560"/>
          <a:ext cx="4556760" cy="4312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Regionerna ansvarar ensamma eller tillsammans med kommunerna för kollektivtrafiken i länet. Regionen ger bidrag till infrastrukturinvesteringar, exempelvis bredbandsutbyggnad och vägbyggen.</a:t>
          </a:r>
        </a:p>
        <a:p>
          <a:endParaRPr lang="sv-SE" sz="1100"/>
        </a:p>
        <a:p>
          <a:r>
            <a:rPr lang="sv-SE" sz="1100"/>
            <a:t>Under delområdet Trafik redovisas alla kostnader för kollektivtrafiken och färdtjänst enligt lagen om färdtjänst. Även anslag/stöd från och till trafikbolag samt bidrag till annan form av persontransporter, såsom järnvägstrafik, flygtrafik, färjetrafik samt stöd till olika former av godstransporter. Förvaltning och planering av trafik ska redovisas här. </a:t>
          </a:r>
        </a:p>
        <a:p>
          <a:endParaRPr lang="sv-SE" sz="1100"/>
        </a:p>
        <a:p>
          <a:r>
            <a:rPr lang="sv-SE" sz="1100"/>
            <a:t>innom Infrastruktur redovisas bidrag till infrastrukturinvesteringar såsom byggande av vägar, broar, järnvägar med mera samt tele- och </a:t>
          </a:r>
        </a:p>
        <a:p>
          <a:r>
            <a:rPr lang="sv-SE" sz="1100"/>
            <a:t>datakommunikation. Även planeringskostnader inom infrastruktur ska ingå.</a:t>
          </a:r>
        </a:p>
        <a:p>
          <a:endParaRPr lang="sv-SE" sz="1100"/>
        </a:p>
        <a:p>
          <a:r>
            <a:rPr lang="sv-SE" sz="1100"/>
            <a:t>Se myndigheten Trafikanalys för mer statistik om kollektivtrafik</a:t>
          </a:r>
        </a:p>
      </xdr:txBody>
    </xdr:sp>
    <xdr:clientData/>
  </xdr:twoCellAnchor>
</xdr:wsDr>
</file>

<file path=xl/drawings/drawing68.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41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41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69.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42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42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1638301</xdr:colOff>
      <xdr:row>1</xdr:row>
      <xdr:rowOff>114300</xdr:rowOff>
    </xdr:from>
    <xdr:to>
      <xdr:col>0</xdr:col>
      <xdr:colOff>1842771</xdr:colOff>
      <xdr:row>2</xdr:row>
      <xdr:rowOff>102540</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500-000002000000}"/>
            </a:ext>
          </a:extLst>
        </xdr:cNvPr>
        <xdr:cNvSpPr/>
      </xdr:nvSpPr>
      <xdr:spPr>
        <a:xfrm>
          <a:off x="1638301" y="617220"/>
          <a:ext cx="204470" cy="2016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2234565</xdr:colOff>
      <xdr:row>1</xdr:row>
      <xdr:rowOff>107314</xdr:rowOff>
    </xdr:from>
    <xdr:to>
      <xdr:col>0</xdr:col>
      <xdr:colOff>2434590</xdr:colOff>
      <xdr:row>2</xdr:row>
      <xdr:rowOff>96814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0500-000003000000}"/>
            </a:ext>
          </a:extLst>
        </xdr:cNvPr>
        <xdr:cNvSpPr/>
      </xdr:nvSpPr>
      <xdr:spPr>
        <a:xfrm>
          <a:off x="2234565" y="610234"/>
          <a:ext cx="200025" cy="20286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70.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43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43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22860</xdr:colOff>
      <xdr:row>3</xdr:row>
      <xdr:rowOff>25400</xdr:rowOff>
    </xdr:from>
    <xdr:to>
      <xdr:col>7</xdr:col>
      <xdr:colOff>749300</xdr:colOff>
      <xdr:row>24</xdr:row>
      <xdr:rowOff>91440</xdr:rowOff>
    </xdr:to>
    <xdr:sp macro="" textlink="">
      <xdr:nvSpPr>
        <xdr:cNvPr id="4" name="textruta 3">
          <a:extLst>
            <a:ext uri="{FF2B5EF4-FFF2-40B4-BE49-F238E27FC236}">
              <a16:creationId xmlns:a16="http://schemas.microsoft.com/office/drawing/2014/main" id="{543FC39D-343E-DA13-49E7-D2DE634FA17E}"/>
            </a:ext>
          </a:extLst>
        </xdr:cNvPr>
        <xdr:cNvSpPr txBox="1"/>
      </xdr:nvSpPr>
      <xdr:spPr>
        <a:xfrm>
          <a:off x="4953000" y="833120"/>
          <a:ext cx="4841240" cy="4546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Under området utbildning ska all utbildningsverksamhet som regionen finansierar redovisas oavsett om verksamheten drivs i egen regi, om verksamheten upphandlas eller om bidrag ges. </a:t>
          </a:r>
        </a:p>
        <a:p>
          <a:endParaRPr lang="sv-SE" sz="1100"/>
        </a:p>
        <a:p>
          <a:r>
            <a:rPr lang="sv-SE" sz="1100"/>
            <a:t>En region får vara huvudman för gymnasieskola, anpassad gymnasieskola och kommunal vuxenutbildning (t.ex. folkhögskola) och får anordna utbildningar på sådana nationella program som avser naturbruk och omvårdnad. Efter överenskommelse med en kommun får regionen anordna utbildning även på andra nationella program.</a:t>
          </a:r>
        </a:p>
        <a:p>
          <a:endParaRPr lang="sv-SE" sz="1100"/>
        </a:p>
        <a:p>
          <a:r>
            <a:rPr lang="sv-SE" sz="1100"/>
            <a:t>Kostnader i form av s.k. interkommunala ersättningar för utbildning av elever hos andra huvudmän, liksom kostnader för uppdragsutbildning, utbildningsprojekt inom eller utanför regionen och bidrag till utbildningsverksamhet redovisas på respektive delområde.</a:t>
          </a:r>
        </a:p>
        <a:p>
          <a:endParaRPr lang="sv-SE" sz="1100"/>
        </a:p>
        <a:p>
          <a:r>
            <a:rPr lang="sv-SE" sz="1100"/>
            <a:t>Regionen har ansvar för kulturverksamheten på länsnivå. Här ingår bland annat verksamhet vid länsteatrar, länsbibliotek och länsmuseer. Bidrag ges till bildningsförbund och föreningsliv på länsnivå. </a:t>
          </a:r>
        </a:p>
      </xdr:txBody>
    </xdr:sp>
    <xdr:clientData/>
  </xdr:twoCellAnchor>
</xdr:wsDr>
</file>

<file path=xl/drawings/drawing71.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44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44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72.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45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45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73.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4" name="tillbaka" descr="Länk till föregående flik&#10;">
          <a:hlinkClick xmlns:r="http://schemas.openxmlformats.org/officeDocument/2006/relationships" r:id="rId1" tooltip="Tillbaka"/>
          <a:extLst>
            <a:ext uri="{FF2B5EF4-FFF2-40B4-BE49-F238E27FC236}">
              <a16:creationId xmlns:a16="http://schemas.microsoft.com/office/drawing/2014/main" id="{00000000-0008-0000-4600-000004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5" name="fram">
          <a:hlinkClick xmlns:r="http://schemas.openxmlformats.org/officeDocument/2006/relationships" r:id="rId2"/>
          <a:extLst>
            <a:ext uri="{FF2B5EF4-FFF2-40B4-BE49-F238E27FC236}">
              <a16:creationId xmlns:a16="http://schemas.microsoft.com/office/drawing/2014/main" id="{00000000-0008-0000-4600-000005000000}"/>
            </a:ext>
            <a:ext uri="{C183D7F6-B498-43B3-948B-1728B52AA6E4}">
              <adec:decorative xmlns:adec="http://schemas.microsoft.com/office/drawing/2017/decorative" val="1"/>
            </a:ext>
          </a:extLst>
        </xdr:cNvPr>
        <xdr:cNvSpPr/>
      </xdr:nvSpPr>
      <xdr:spPr>
        <a:xfrm>
          <a:off x="2143125" y="539749"/>
          <a:ext cx="200025" cy="180000"/>
        </a:xfrm>
        <a:prstGeom prst="rightArrow">
          <a:avLst/>
        </a:prstGeom>
        <a:solidFill>
          <a:schemeClr val="bg1"/>
        </a:solidFill>
        <a:ln>
          <a:solidFill>
            <a:schemeClr val="bg1">
              <a:lumMod val="85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1665604</xdr:colOff>
      <xdr:row>1</xdr:row>
      <xdr:rowOff>92074</xdr:rowOff>
    </xdr:from>
    <xdr:to>
      <xdr:col>0</xdr:col>
      <xdr:colOff>1867204</xdr:colOff>
      <xdr:row>2</xdr:row>
      <xdr:rowOff>80314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600-000002000000}"/>
            </a:ext>
          </a:extLst>
        </xdr:cNvPr>
        <xdr:cNvSpPr/>
      </xdr:nvSpPr>
      <xdr:spPr>
        <a:xfrm>
          <a:off x="1665604" y="594994"/>
          <a:ext cx="201600" cy="2016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2196464</xdr:colOff>
      <xdr:row>1</xdr:row>
      <xdr:rowOff>92074</xdr:rowOff>
    </xdr:from>
    <xdr:to>
      <xdr:col>0</xdr:col>
      <xdr:colOff>2398064</xdr:colOff>
      <xdr:row>2</xdr:row>
      <xdr:rowOff>80314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0600-000003000000}"/>
            </a:ext>
          </a:extLst>
        </xdr:cNvPr>
        <xdr:cNvSpPr/>
      </xdr:nvSpPr>
      <xdr:spPr>
        <a:xfrm>
          <a:off x="2196464" y="594994"/>
          <a:ext cx="201600" cy="2016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7620</xdr:colOff>
      <xdr:row>4</xdr:row>
      <xdr:rowOff>140970</xdr:rowOff>
    </xdr:from>
    <xdr:to>
      <xdr:col>7</xdr:col>
      <xdr:colOff>711200</xdr:colOff>
      <xdr:row>27</xdr:row>
      <xdr:rowOff>127000</xdr:rowOff>
    </xdr:to>
    <xdr:sp macro="" textlink="">
      <xdr:nvSpPr>
        <xdr:cNvPr id="4" name="textruta 3">
          <a:extLst>
            <a:ext uri="{FF2B5EF4-FFF2-40B4-BE49-F238E27FC236}">
              <a16:creationId xmlns:a16="http://schemas.microsoft.com/office/drawing/2014/main" id="{D0E9E600-EFE4-7457-3ACD-61ED896F7656}"/>
            </a:ext>
          </a:extLst>
        </xdr:cNvPr>
        <xdr:cNvSpPr txBox="1"/>
      </xdr:nvSpPr>
      <xdr:spPr>
        <a:xfrm>
          <a:off x="4935220" y="1271270"/>
          <a:ext cx="4640580" cy="50914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1100"/>
            <a:t>All verksamhet som huvudmannen finansierar redovisas, oavsett organisations- och driftform.</a:t>
          </a:r>
        </a:p>
        <a:p>
          <a:endParaRPr lang="sv-SE" sz="1100"/>
        </a:p>
        <a:p>
          <a:r>
            <a:rPr lang="sv-SE" sz="1100"/>
            <a:t>Regionerna ansvarar för uppgifter som är gemensamma för stora geografiska områden och som ofta kräver stora ekonomiska resurser. </a:t>
          </a:r>
        </a:p>
        <a:p>
          <a:r>
            <a:rPr lang="sv-SE" sz="1100"/>
            <a:t>Till exempel hälso- och sjukvården, kultur, kollektivtrafik och att stärka regionernas tillväxt och utveckling.</a:t>
          </a:r>
        </a:p>
        <a:p>
          <a:endParaRPr lang="sv-SE" sz="1100"/>
        </a:p>
        <a:p>
          <a:r>
            <a:rPr lang="sv-SE" sz="1100" u="sng"/>
            <a:t>Regioners obligatoriska uppgifter</a:t>
          </a:r>
        </a:p>
        <a:p>
          <a:r>
            <a:rPr lang="sv-SE" sz="1100"/>
            <a:t>Hälso- och sjukvård</a:t>
          </a:r>
        </a:p>
        <a:p>
          <a:r>
            <a:rPr lang="sv-SE" sz="1100"/>
            <a:t>Tandvård för barn och unga</a:t>
          </a:r>
        </a:p>
        <a:p>
          <a:r>
            <a:rPr lang="sv-SE" sz="1100"/>
            <a:t>Regionalt utvecklingsansvar</a:t>
          </a:r>
        </a:p>
        <a:p>
          <a:endParaRPr lang="sv-SE" sz="1100"/>
        </a:p>
        <a:p>
          <a:r>
            <a:rPr lang="sv-SE" sz="1100" u="sng"/>
            <a:t>Frivilliga uppgifter</a:t>
          </a:r>
        </a:p>
        <a:p>
          <a:r>
            <a:rPr lang="sv-SE" sz="1100"/>
            <a:t>Kultur</a:t>
          </a:r>
        </a:p>
        <a:p>
          <a:r>
            <a:rPr lang="sv-SE" sz="1100"/>
            <a:t>Utbildning</a:t>
          </a:r>
        </a:p>
        <a:p>
          <a:r>
            <a:rPr lang="sv-SE" sz="1100"/>
            <a:t>Turism</a:t>
          </a:r>
        </a:p>
        <a:p>
          <a:endParaRPr lang="sv-SE" sz="1100"/>
        </a:p>
        <a:p>
          <a:r>
            <a:rPr lang="sv-SE" sz="1100" u="sng"/>
            <a:t>Gemensam, obligatorisk uppgift för kommuner och regioner</a:t>
          </a:r>
        </a:p>
        <a:p>
          <a:r>
            <a:rPr lang="sv-SE" sz="1100"/>
            <a:t>Regional och lokal kollektivtrafik</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137161</xdr:colOff>
      <xdr:row>4</xdr:row>
      <xdr:rowOff>161290</xdr:rowOff>
    </xdr:from>
    <xdr:to>
      <xdr:col>12</xdr:col>
      <xdr:colOff>686437</xdr:colOff>
      <xdr:row>23</xdr:row>
      <xdr:rowOff>10160</xdr:rowOff>
    </xdr:to>
    <xdr:sp macro="" textlink="">
      <xdr:nvSpPr>
        <xdr:cNvPr id="2" name="textruta 8">
          <a:extLst>
            <a:ext uri="{FF2B5EF4-FFF2-40B4-BE49-F238E27FC236}">
              <a16:creationId xmlns:a16="http://schemas.microsoft.com/office/drawing/2014/main" id="{00000000-0008-0000-0700-000002000000}"/>
            </a:ext>
          </a:extLst>
        </xdr:cNvPr>
        <xdr:cNvSpPr txBox="1"/>
      </xdr:nvSpPr>
      <xdr:spPr>
        <a:xfrm>
          <a:off x="11628121" y="1304290"/>
          <a:ext cx="3231516" cy="4024630"/>
        </a:xfrm>
        <a:prstGeom prst="rect">
          <a:avLst/>
        </a:prstGeom>
        <a:noFill/>
      </xdr:spPr>
      <xdr:txBody>
        <a:bodyPr wrap="square" rtlCol="0">
          <a:noAutofit/>
        </a:bodyPr>
        <a:lstStyle>
          <a:defPPr>
            <a:defRPr lang="sv-SE"/>
          </a:defPPr>
          <a:lvl1pPr marL="0" algn="l" defTabSz="914400" rtl="0" eaLnBrk="1" latinLnBrk="0" hangingPunct="1">
            <a:defRPr sz="1800" kern="1200">
              <a:solidFill>
                <a:sysClr val="windowText" lastClr="000000"/>
              </a:solidFill>
              <a:latin typeface="Arial"/>
            </a:defRPr>
          </a:lvl1pPr>
          <a:lvl2pPr marL="457200" algn="l" defTabSz="914400" rtl="0" eaLnBrk="1" latinLnBrk="0" hangingPunct="1">
            <a:defRPr sz="1800" kern="1200">
              <a:solidFill>
                <a:sysClr val="windowText" lastClr="000000"/>
              </a:solidFill>
              <a:latin typeface="Arial"/>
            </a:defRPr>
          </a:lvl2pPr>
          <a:lvl3pPr marL="914400" algn="l" defTabSz="914400" rtl="0" eaLnBrk="1" latinLnBrk="0" hangingPunct="1">
            <a:defRPr sz="1800" kern="1200">
              <a:solidFill>
                <a:sysClr val="windowText" lastClr="000000"/>
              </a:solidFill>
              <a:latin typeface="Arial"/>
            </a:defRPr>
          </a:lvl3pPr>
          <a:lvl4pPr marL="1371600" algn="l" defTabSz="914400" rtl="0" eaLnBrk="1" latinLnBrk="0" hangingPunct="1">
            <a:defRPr sz="1800" kern="1200">
              <a:solidFill>
                <a:sysClr val="windowText" lastClr="000000"/>
              </a:solidFill>
              <a:latin typeface="Arial"/>
            </a:defRPr>
          </a:lvl4pPr>
          <a:lvl5pPr marL="1828800" algn="l" defTabSz="914400" rtl="0" eaLnBrk="1" latinLnBrk="0" hangingPunct="1">
            <a:defRPr sz="1800" kern="1200">
              <a:solidFill>
                <a:sysClr val="windowText" lastClr="000000"/>
              </a:solidFill>
              <a:latin typeface="Arial"/>
            </a:defRPr>
          </a:lvl5pPr>
          <a:lvl6pPr marL="2286000" algn="l" defTabSz="914400" rtl="0" eaLnBrk="1" latinLnBrk="0" hangingPunct="1">
            <a:defRPr sz="1800" kern="1200">
              <a:solidFill>
                <a:sysClr val="windowText" lastClr="000000"/>
              </a:solidFill>
              <a:latin typeface="Arial"/>
            </a:defRPr>
          </a:lvl6pPr>
          <a:lvl7pPr marL="2743200" algn="l" defTabSz="914400" rtl="0" eaLnBrk="1" latinLnBrk="0" hangingPunct="1">
            <a:defRPr sz="1800" kern="1200">
              <a:solidFill>
                <a:sysClr val="windowText" lastClr="000000"/>
              </a:solidFill>
              <a:latin typeface="Arial"/>
            </a:defRPr>
          </a:lvl7pPr>
          <a:lvl8pPr marL="3200400" algn="l" defTabSz="914400" rtl="0" eaLnBrk="1" latinLnBrk="0" hangingPunct="1">
            <a:defRPr sz="1800" kern="1200">
              <a:solidFill>
                <a:sysClr val="windowText" lastClr="000000"/>
              </a:solidFill>
              <a:latin typeface="Arial"/>
            </a:defRPr>
          </a:lvl8pPr>
          <a:lvl9pPr marL="3657600" algn="l" defTabSz="914400" rtl="0" eaLnBrk="1" latinLnBrk="0" hangingPunct="1">
            <a:defRPr sz="1800" kern="1200">
              <a:solidFill>
                <a:sysClr val="windowText" lastClr="000000"/>
              </a:solidFill>
              <a:latin typeface="Arial"/>
            </a:defRPr>
          </a:lvl9pPr>
        </a:lstStyle>
        <a:p>
          <a:r>
            <a:rPr lang="sv-SE" sz="1100">
              <a:latin typeface="+mn-lt"/>
            </a:rPr>
            <a:t>Nettokostnad är bruttokostnad minus bruttointäkt. </a:t>
          </a:r>
        </a:p>
        <a:p>
          <a:r>
            <a:rPr lang="sv-SE" sz="1100">
              <a:latin typeface="+mn-lt"/>
            </a:rPr>
            <a:t>Med interna kostnader avses fördelade kostnader från serviceverksamhet och interndebiterade kostnader inklusive internräntor. Externa kostnader är bruttokostnad exkl. interna kostnader.</a:t>
          </a:r>
        </a:p>
        <a:p>
          <a:r>
            <a:rPr lang="sv-SE" sz="1100">
              <a:latin typeface="+mn-lt"/>
            </a:rPr>
            <a:t>Interna intäkter är intern-debiterade intäkter. Externa intäkter är bruttointäkter exkl. interna intäkter.</a:t>
          </a:r>
        </a:p>
        <a:p>
          <a:r>
            <a:rPr lang="sv-SE" sz="1100">
              <a:latin typeface="+mn-lt"/>
            </a:rPr>
            <a:t>I jämförelsestörande poster ingår t.ex. större ombyggnationer, omställning till nära vård, realisationsvinster, kostnader till följd av brand och nedskrivning av vindkraftverk.</a:t>
          </a:r>
        </a:p>
        <a:p>
          <a:r>
            <a:rPr lang="sv-SE" sz="1100">
              <a:latin typeface="+mn-lt"/>
            </a:rPr>
            <a:t>I posten Övrigt ingår pensionsutbetalningar och ränteintäkter.</a:t>
          </a:r>
        </a:p>
        <a:p>
          <a:endParaRPr lang="sv-SE" sz="1100">
            <a:latin typeface="+mn-lt"/>
          </a:endParaRPr>
        </a:p>
        <a:p>
          <a:endParaRPr lang="sv-SE" sz="1300"/>
        </a:p>
        <a:p>
          <a:endParaRPr lang="sv-SE"/>
        </a:p>
        <a:p>
          <a:endParaRPr lang="sv-SE"/>
        </a:p>
      </xdr:txBody>
    </xdr:sp>
    <xdr:clientData/>
  </xdr:twoCellAnchor>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7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07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8</xdr:col>
      <xdr:colOff>40640</xdr:colOff>
      <xdr:row>23</xdr:row>
      <xdr:rowOff>30480</xdr:rowOff>
    </xdr:from>
    <xdr:to>
      <xdr:col>12</xdr:col>
      <xdr:colOff>1374141</xdr:colOff>
      <xdr:row>44</xdr:row>
      <xdr:rowOff>167640</xdr:rowOff>
    </xdr:to>
    <xdr:graphicFrame macro="">
      <xdr:nvGraphicFramePr>
        <xdr:cNvPr id="9" name="Diagram 8">
          <a:extLst>
            <a:ext uri="{FF2B5EF4-FFF2-40B4-BE49-F238E27FC236}">
              <a16:creationId xmlns:a16="http://schemas.microsoft.com/office/drawing/2014/main" id="{DD420269-7A86-47AF-8201-833A4AB359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SKR einar">
  <a:themeElements>
    <a:clrScheme name="SKR">
      <a:dk1>
        <a:srgbClr val="000000"/>
      </a:dk1>
      <a:lt1>
        <a:srgbClr val="FFFFFF"/>
      </a:lt1>
      <a:dk2>
        <a:srgbClr val="4F5859"/>
      </a:dk2>
      <a:lt2>
        <a:srgbClr val="F7F7F7"/>
      </a:lt2>
      <a:accent1>
        <a:srgbClr val="005A69"/>
      </a:accent1>
      <a:accent2>
        <a:srgbClr val="E06C00"/>
      </a:accent2>
      <a:accent3>
        <a:srgbClr val="3A6E31"/>
      </a:accent3>
      <a:accent4>
        <a:srgbClr val="7D5740"/>
      </a:accent4>
      <a:accent5>
        <a:srgbClr val="7A5589"/>
      </a:accent5>
      <a:accent6>
        <a:srgbClr val="0071A1"/>
      </a:accent6>
      <a:hlink>
        <a:srgbClr val="005A69"/>
      </a:hlink>
      <a:folHlink>
        <a:srgbClr val="3778A1"/>
      </a:folHlink>
    </a:clrScheme>
    <a:fontScheme name="SKR">
      <a:majorFont>
        <a:latin typeface="Yu Gothic UI Semibold"/>
        <a:ea typeface=""/>
        <a:cs typeface=""/>
      </a:majorFont>
      <a:minorFont>
        <a:latin typeface="Yu Gothic U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KR">
    <a:dk1>
      <a:sysClr val="windowText" lastClr="000000"/>
    </a:dk1>
    <a:lt1>
      <a:sysClr val="window" lastClr="FFFFFF"/>
    </a:lt1>
    <a:dk2>
      <a:srgbClr val="44546A"/>
    </a:dk2>
    <a:lt2>
      <a:srgbClr val="E7E6E6"/>
    </a:lt2>
    <a:accent1>
      <a:srgbClr val="005A69"/>
    </a:accent1>
    <a:accent2>
      <a:srgbClr val="E06C00"/>
    </a:accent2>
    <a:accent3>
      <a:srgbClr val="7D2B40"/>
    </a:accent3>
    <a:accent4>
      <a:srgbClr val="0071A1"/>
    </a:accent4>
    <a:accent5>
      <a:srgbClr val="7A5589"/>
    </a:accent5>
    <a:accent6>
      <a:srgbClr val="3A6E3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0.xml><?xml version="1.0" encoding="utf-8"?>
<a:themeOverride xmlns:a="http://schemas.openxmlformats.org/drawingml/2006/main">
  <a:clrScheme name="SKR">
    <a:dk1>
      <a:sysClr val="windowText" lastClr="000000"/>
    </a:dk1>
    <a:lt1>
      <a:sysClr val="window" lastClr="FFFFFF"/>
    </a:lt1>
    <a:dk2>
      <a:srgbClr val="44546A"/>
    </a:dk2>
    <a:lt2>
      <a:srgbClr val="E7E6E6"/>
    </a:lt2>
    <a:accent1>
      <a:srgbClr val="005A69"/>
    </a:accent1>
    <a:accent2>
      <a:srgbClr val="E06C00"/>
    </a:accent2>
    <a:accent3>
      <a:srgbClr val="7D2B40"/>
    </a:accent3>
    <a:accent4>
      <a:srgbClr val="0071A1"/>
    </a:accent4>
    <a:accent5>
      <a:srgbClr val="7A5589"/>
    </a:accent5>
    <a:accent6>
      <a:srgbClr val="3A6E3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1.xml><?xml version="1.0" encoding="utf-8"?>
<a:themeOverride xmlns:a="http://schemas.openxmlformats.org/drawingml/2006/main">
  <a:clrScheme name="SKR">
    <a:dk1>
      <a:sysClr val="windowText" lastClr="000000"/>
    </a:dk1>
    <a:lt1>
      <a:sysClr val="window" lastClr="FFFFFF"/>
    </a:lt1>
    <a:dk2>
      <a:srgbClr val="44546A"/>
    </a:dk2>
    <a:lt2>
      <a:srgbClr val="E7E6E6"/>
    </a:lt2>
    <a:accent1>
      <a:srgbClr val="005A69"/>
    </a:accent1>
    <a:accent2>
      <a:srgbClr val="E06C00"/>
    </a:accent2>
    <a:accent3>
      <a:srgbClr val="7D2B40"/>
    </a:accent3>
    <a:accent4>
      <a:srgbClr val="0071A1"/>
    </a:accent4>
    <a:accent5>
      <a:srgbClr val="7A5589"/>
    </a:accent5>
    <a:accent6>
      <a:srgbClr val="3A6E3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2.xml><?xml version="1.0" encoding="utf-8"?>
<a:themeOverride xmlns:a="http://schemas.openxmlformats.org/drawingml/2006/main">
  <a:clrScheme name="SKR">
    <a:dk1>
      <a:sysClr val="windowText" lastClr="000000"/>
    </a:dk1>
    <a:lt1>
      <a:sysClr val="window" lastClr="FFFFFF"/>
    </a:lt1>
    <a:dk2>
      <a:srgbClr val="44546A"/>
    </a:dk2>
    <a:lt2>
      <a:srgbClr val="E7E6E6"/>
    </a:lt2>
    <a:accent1>
      <a:srgbClr val="005A69"/>
    </a:accent1>
    <a:accent2>
      <a:srgbClr val="E06C00"/>
    </a:accent2>
    <a:accent3>
      <a:srgbClr val="7D2B40"/>
    </a:accent3>
    <a:accent4>
      <a:srgbClr val="0071A1"/>
    </a:accent4>
    <a:accent5>
      <a:srgbClr val="7A5589"/>
    </a:accent5>
    <a:accent6>
      <a:srgbClr val="3A6E3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3.xml><?xml version="1.0" encoding="utf-8"?>
<a:themeOverride xmlns:a="http://schemas.openxmlformats.org/drawingml/2006/main">
  <a:clrScheme name="SKR">
    <a:dk1>
      <a:sysClr val="windowText" lastClr="000000"/>
    </a:dk1>
    <a:lt1>
      <a:sysClr val="window" lastClr="FFFFFF"/>
    </a:lt1>
    <a:dk2>
      <a:srgbClr val="44546A"/>
    </a:dk2>
    <a:lt2>
      <a:srgbClr val="E7E6E6"/>
    </a:lt2>
    <a:accent1>
      <a:srgbClr val="005A69"/>
    </a:accent1>
    <a:accent2>
      <a:srgbClr val="E06C00"/>
    </a:accent2>
    <a:accent3>
      <a:srgbClr val="7D2B40"/>
    </a:accent3>
    <a:accent4>
      <a:srgbClr val="0071A1"/>
    </a:accent4>
    <a:accent5>
      <a:srgbClr val="7A5589"/>
    </a:accent5>
    <a:accent6>
      <a:srgbClr val="3A6E3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4.xml><?xml version="1.0" encoding="utf-8"?>
<a:themeOverride xmlns:a="http://schemas.openxmlformats.org/drawingml/2006/main">
  <a:clrScheme name="SKR">
    <a:dk1>
      <a:sysClr val="windowText" lastClr="000000"/>
    </a:dk1>
    <a:lt1>
      <a:sysClr val="window" lastClr="FFFFFF"/>
    </a:lt1>
    <a:dk2>
      <a:srgbClr val="44546A"/>
    </a:dk2>
    <a:lt2>
      <a:srgbClr val="E7E6E6"/>
    </a:lt2>
    <a:accent1>
      <a:srgbClr val="005A69"/>
    </a:accent1>
    <a:accent2>
      <a:srgbClr val="E06C00"/>
    </a:accent2>
    <a:accent3>
      <a:srgbClr val="7D2B40"/>
    </a:accent3>
    <a:accent4>
      <a:srgbClr val="0071A1"/>
    </a:accent4>
    <a:accent5>
      <a:srgbClr val="7A5589"/>
    </a:accent5>
    <a:accent6>
      <a:srgbClr val="3A6E3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5.xml><?xml version="1.0" encoding="utf-8"?>
<a:themeOverride xmlns:a="http://schemas.openxmlformats.org/drawingml/2006/main">
  <a:clrScheme name="SKR">
    <a:dk1>
      <a:sysClr val="windowText" lastClr="000000"/>
    </a:dk1>
    <a:lt1>
      <a:sysClr val="window" lastClr="FFFFFF"/>
    </a:lt1>
    <a:dk2>
      <a:srgbClr val="44546A"/>
    </a:dk2>
    <a:lt2>
      <a:srgbClr val="E7E6E6"/>
    </a:lt2>
    <a:accent1>
      <a:srgbClr val="005A69"/>
    </a:accent1>
    <a:accent2>
      <a:srgbClr val="E06C00"/>
    </a:accent2>
    <a:accent3>
      <a:srgbClr val="7D2B40"/>
    </a:accent3>
    <a:accent4>
      <a:srgbClr val="0071A1"/>
    </a:accent4>
    <a:accent5>
      <a:srgbClr val="7A5589"/>
    </a:accent5>
    <a:accent6>
      <a:srgbClr val="3A6E3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16.xml><?xml version="1.0" encoding="utf-8"?>
<a:themeOverride xmlns:a="http://schemas.openxmlformats.org/drawingml/2006/main">
  <a:clrScheme name="SKR">
    <a:dk1>
      <a:sysClr val="windowText" lastClr="000000"/>
    </a:dk1>
    <a:lt1>
      <a:sysClr val="window" lastClr="FFFFFF"/>
    </a:lt1>
    <a:dk2>
      <a:srgbClr val="44546A"/>
    </a:dk2>
    <a:lt2>
      <a:srgbClr val="E7E6E6"/>
    </a:lt2>
    <a:accent1>
      <a:srgbClr val="005A69"/>
    </a:accent1>
    <a:accent2>
      <a:srgbClr val="E06C00"/>
    </a:accent2>
    <a:accent3>
      <a:srgbClr val="7D2B40"/>
    </a:accent3>
    <a:accent4>
      <a:srgbClr val="0071A1"/>
    </a:accent4>
    <a:accent5>
      <a:srgbClr val="7A5589"/>
    </a:accent5>
    <a:accent6>
      <a:srgbClr val="3A6E3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SKR">
    <a:dk1>
      <a:sysClr val="windowText" lastClr="000000"/>
    </a:dk1>
    <a:lt1>
      <a:sysClr val="window" lastClr="FFFFFF"/>
    </a:lt1>
    <a:dk2>
      <a:srgbClr val="44546A"/>
    </a:dk2>
    <a:lt2>
      <a:srgbClr val="E7E6E6"/>
    </a:lt2>
    <a:accent1>
      <a:srgbClr val="005A69"/>
    </a:accent1>
    <a:accent2>
      <a:srgbClr val="E06C00"/>
    </a:accent2>
    <a:accent3>
      <a:srgbClr val="7D2B40"/>
    </a:accent3>
    <a:accent4>
      <a:srgbClr val="0071A1"/>
    </a:accent4>
    <a:accent5>
      <a:srgbClr val="7A5589"/>
    </a:accent5>
    <a:accent6>
      <a:srgbClr val="3A6E3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SKR">
    <a:dk1>
      <a:sysClr val="windowText" lastClr="000000"/>
    </a:dk1>
    <a:lt1>
      <a:sysClr val="window" lastClr="FFFFFF"/>
    </a:lt1>
    <a:dk2>
      <a:srgbClr val="44546A"/>
    </a:dk2>
    <a:lt2>
      <a:srgbClr val="E7E6E6"/>
    </a:lt2>
    <a:accent1>
      <a:srgbClr val="005A69"/>
    </a:accent1>
    <a:accent2>
      <a:srgbClr val="E06C00"/>
    </a:accent2>
    <a:accent3>
      <a:srgbClr val="7D2B40"/>
    </a:accent3>
    <a:accent4>
      <a:srgbClr val="0071A1"/>
    </a:accent4>
    <a:accent5>
      <a:srgbClr val="7A5589"/>
    </a:accent5>
    <a:accent6>
      <a:srgbClr val="3A6E3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SKR">
    <a:dk1>
      <a:sysClr val="windowText" lastClr="000000"/>
    </a:dk1>
    <a:lt1>
      <a:sysClr val="window" lastClr="FFFFFF"/>
    </a:lt1>
    <a:dk2>
      <a:srgbClr val="44546A"/>
    </a:dk2>
    <a:lt2>
      <a:srgbClr val="E7E6E6"/>
    </a:lt2>
    <a:accent1>
      <a:srgbClr val="005A69"/>
    </a:accent1>
    <a:accent2>
      <a:srgbClr val="E06C00"/>
    </a:accent2>
    <a:accent3>
      <a:srgbClr val="7D2B40"/>
    </a:accent3>
    <a:accent4>
      <a:srgbClr val="0071A1"/>
    </a:accent4>
    <a:accent5>
      <a:srgbClr val="7A5589"/>
    </a:accent5>
    <a:accent6>
      <a:srgbClr val="3A6E3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SKR">
    <a:dk1>
      <a:sysClr val="windowText" lastClr="000000"/>
    </a:dk1>
    <a:lt1>
      <a:sysClr val="window" lastClr="FFFFFF"/>
    </a:lt1>
    <a:dk2>
      <a:srgbClr val="44546A"/>
    </a:dk2>
    <a:lt2>
      <a:srgbClr val="E7E6E6"/>
    </a:lt2>
    <a:accent1>
      <a:srgbClr val="005A69"/>
    </a:accent1>
    <a:accent2>
      <a:srgbClr val="E06C00"/>
    </a:accent2>
    <a:accent3>
      <a:srgbClr val="7D2B40"/>
    </a:accent3>
    <a:accent4>
      <a:srgbClr val="0071A1"/>
    </a:accent4>
    <a:accent5>
      <a:srgbClr val="7A5589"/>
    </a:accent5>
    <a:accent6>
      <a:srgbClr val="3A6E3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SKR">
    <a:dk1>
      <a:sysClr val="windowText" lastClr="000000"/>
    </a:dk1>
    <a:lt1>
      <a:sysClr val="window" lastClr="FFFFFF"/>
    </a:lt1>
    <a:dk2>
      <a:srgbClr val="44546A"/>
    </a:dk2>
    <a:lt2>
      <a:srgbClr val="E7E6E6"/>
    </a:lt2>
    <a:accent1>
      <a:srgbClr val="005A69"/>
    </a:accent1>
    <a:accent2>
      <a:srgbClr val="E06C00"/>
    </a:accent2>
    <a:accent3>
      <a:srgbClr val="7D2B40"/>
    </a:accent3>
    <a:accent4>
      <a:srgbClr val="0071A1"/>
    </a:accent4>
    <a:accent5>
      <a:srgbClr val="7A5589"/>
    </a:accent5>
    <a:accent6>
      <a:srgbClr val="3A6E3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7.xml><?xml version="1.0" encoding="utf-8"?>
<a:themeOverride xmlns:a="http://schemas.openxmlformats.org/drawingml/2006/main">
  <a:clrScheme name="SKR">
    <a:dk1>
      <a:sysClr val="windowText" lastClr="000000"/>
    </a:dk1>
    <a:lt1>
      <a:sysClr val="window" lastClr="FFFFFF"/>
    </a:lt1>
    <a:dk2>
      <a:srgbClr val="44546A"/>
    </a:dk2>
    <a:lt2>
      <a:srgbClr val="E7E6E6"/>
    </a:lt2>
    <a:accent1>
      <a:srgbClr val="005A69"/>
    </a:accent1>
    <a:accent2>
      <a:srgbClr val="E06C00"/>
    </a:accent2>
    <a:accent3>
      <a:srgbClr val="7D2B40"/>
    </a:accent3>
    <a:accent4>
      <a:srgbClr val="0071A1"/>
    </a:accent4>
    <a:accent5>
      <a:srgbClr val="7A5589"/>
    </a:accent5>
    <a:accent6>
      <a:srgbClr val="3A6E3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8.xml><?xml version="1.0" encoding="utf-8"?>
<a:themeOverride xmlns:a="http://schemas.openxmlformats.org/drawingml/2006/main">
  <a:clrScheme name="SKR">
    <a:dk1>
      <a:sysClr val="windowText" lastClr="000000"/>
    </a:dk1>
    <a:lt1>
      <a:sysClr val="window" lastClr="FFFFFF"/>
    </a:lt1>
    <a:dk2>
      <a:srgbClr val="44546A"/>
    </a:dk2>
    <a:lt2>
      <a:srgbClr val="E7E6E6"/>
    </a:lt2>
    <a:accent1>
      <a:srgbClr val="005A69"/>
    </a:accent1>
    <a:accent2>
      <a:srgbClr val="E06C00"/>
    </a:accent2>
    <a:accent3>
      <a:srgbClr val="7D2B40"/>
    </a:accent3>
    <a:accent4>
      <a:srgbClr val="0071A1"/>
    </a:accent4>
    <a:accent5>
      <a:srgbClr val="7A5589"/>
    </a:accent5>
    <a:accent6>
      <a:srgbClr val="3A6E3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9.xml><?xml version="1.0" encoding="utf-8"?>
<a:themeOverride xmlns:a="http://schemas.openxmlformats.org/drawingml/2006/main">
  <a:clrScheme name="SKR">
    <a:dk1>
      <a:sysClr val="windowText" lastClr="000000"/>
    </a:dk1>
    <a:lt1>
      <a:sysClr val="window" lastClr="FFFFFF"/>
    </a:lt1>
    <a:dk2>
      <a:srgbClr val="44546A"/>
    </a:dk2>
    <a:lt2>
      <a:srgbClr val="E7E6E6"/>
    </a:lt2>
    <a:accent1>
      <a:srgbClr val="005A69"/>
    </a:accent1>
    <a:accent2>
      <a:srgbClr val="E06C00"/>
    </a:accent2>
    <a:accent3>
      <a:srgbClr val="7D2B40"/>
    </a:accent3>
    <a:accent4>
      <a:srgbClr val="0071A1"/>
    </a:accent4>
    <a:accent5>
      <a:srgbClr val="7A5589"/>
    </a:accent5>
    <a:accent6>
      <a:srgbClr val="3A6E31"/>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3" Type="http://schemas.openxmlformats.org/officeDocument/2006/relationships/drawing" Target="../drawings/drawing67.xml"/><Relationship Id="rId2" Type="http://schemas.openxmlformats.org/officeDocument/2006/relationships/printerSettings" Target="../printerSettings/printerSettings67.bin"/><Relationship Id="rId1" Type="http://schemas.openxmlformats.org/officeDocument/2006/relationships/hyperlink" Target="https://www.trafa.se/kollektivtrafik/kollektivtrafik/" TargetMode="External"/></Relationships>
</file>

<file path=xl/worksheets/_rels/sheet68.xml.rels><?xml version="1.0" encoding="UTF-8" standalone="yes"?>
<Relationships xmlns="http://schemas.openxmlformats.org/package/2006/relationships"><Relationship Id="rId2" Type="http://schemas.openxmlformats.org/officeDocument/2006/relationships/drawing" Target="../drawings/drawing68.x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drawing" Target="../drawings/drawing70.x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7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72.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73.xml"/><Relationship Id="rId1" Type="http://schemas.openxmlformats.org/officeDocument/2006/relationships/printerSettings" Target="../printerSettings/printerSettings7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28CEA-B9C5-4E69-89C4-C144D3C6A316}">
  <sheetPr>
    <tabColor theme="0"/>
  </sheetPr>
  <dimension ref="C7:O9"/>
  <sheetViews>
    <sheetView showGridLines="0" showRowColHeaders="0" tabSelected="1" zoomScaleNormal="100" workbookViewId="0"/>
  </sheetViews>
  <sheetFormatPr defaultRowHeight="16.8" x14ac:dyDescent="0.4"/>
  <sheetData>
    <row r="7" spans="3:15" ht="48.6" x14ac:dyDescent="1">
      <c r="C7" s="303" t="s">
        <v>372</v>
      </c>
      <c r="D7" s="304"/>
      <c r="E7" s="304"/>
      <c r="F7" s="304"/>
      <c r="G7" s="304"/>
      <c r="H7" s="304"/>
      <c r="I7" s="304"/>
      <c r="J7" s="304"/>
      <c r="K7" s="304"/>
      <c r="O7" s="214"/>
    </row>
    <row r="8" spans="3:15" ht="48.6" x14ac:dyDescent="1">
      <c r="C8" s="303" t="s">
        <v>452</v>
      </c>
      <c r="D8" s="304"/>
      <c r="E8" s="304"/>
      <c r="F8" s="304"/>
      <c r="G8" s="304"/>
      <c r="H8" s="304"/>
      <c r="I8" s="304"/>
      <c r="J8" s="304"/>
      <c r="K8" s="304"/>
      <c r="O8" s="2"/>
    </row>
    <row r="9" spans="3:15" ht="16.8" customHeight="1" x14ac:dyDescent="0.6">
      <c r="C9" s="2"/>
      <c r="D9" s="2"/>
      <c r="E9" s="2"/>
      <c r="F9" s="2"/>
      <c r="G9" s="2"/>
      <c r="H9" s="2"/>
      <c r="I9" s="2"/>
      <c r="J9" s="2"/>
      <c r="K9" s="2"/>
      <c r="L9" s="2"/>
      <c r="M9" s="2"/>
      <c r="N9" s="2"/>
      <c r="O9" s="2"/>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7">
    <tabColor theme="0"/>
  </sheetPr>
  <dimension ref="A1:V60"/>
  <sheetViews>
    <sheetView showGridLines="0" showRowColHeaders="0" zoomScaleNormal="100" zoomScaleSheetLayoutView="100" workbookViewId="0"/>
  </sheetViews>
  <sheetFormatPr defaultRowHeight="16.8" x14ac:dyDescent="0.4"/>
  <cols>
    <col min="1" max="1" width="59.5" customWidth="1"/>
    <col min="2" max="2" width="5.19921875" customWidth="1"/>
    <col min="3" max="3" width="47.5" customWidth="1"/>
    <col min="4" max="4" width="13.69921875" customWidth="1"/>
    <col min="17" max="17" width="12.59765625" customWidth="1"/>
    <col min="18" max="18" width="26" customWidth="1"/>
  </cols>
  <sheetData>
    <row r="1" spans="1:16" ht="40.049999999999997" customHeight="1" x14ac:dyDescent="0.4">
      <c r="A1" s="287" t="s">
        <v>460</v>
      </c>
    </row>
    <row r="2" spans="1:16" x14ac:dyDescent="0.4">
      <c r="A2" s="42"/>
      <c r="C2" s="3" t="s">
        <v>497</v>
      </c>
    </row>
    <row r="3" spans="1:16" x14ac:dyDescent="0.4">
      <c r="A3" s="254"/>
      <c r="C3" s="21" t="s">
        <v>373</v>
      </c>
    </row>
    <row r="4" spans="1:16" x14ac:dyDescent="0.4">
      <c r="A4" s="261" t="s">
        <v>14</v>
      </c>
      <c r="C4" s="152"/>
    </row>
    <row r="5" spans="1:16" x14ac:dyDescent="0.4">
      <c r="A5" s="255" t="s">
        <v>0</v>
      </c>
      <c r="C5" s="73" t="s">
        <v>220</v>
      </c>
      <c r="D5" s="73" t="s">
        <v>77</v>
      </c>
      <c r="E5" s="73" t="s">
        <v>78</v>
      </c>
      <c r="F5" s="73" t="s">
        <v>79</v>
      </c>
      <c r="G5" s="73" t="s">
        <v>80</v>
      </c>
      <c r="H5" s="73" t="s">
        <v>59</v>
      </c>
      <c r="I5" s="73" t="s">
        <v>60</v>
      </c>
      <c r="J5" s="73" t="s">
        <v>61</v>
      </c>
      <c r="K5" s="73" t="s">
        <v>62</v>
      </c>
      <c r="L5" s="73" t="s">
        <v>63</v>
      </c>
      <c r="M5" s="73" t="s">
        <v>64</v>
      </c>
      <c r="N5" s="73" t="s">
        <v>379</v>
      </c>
      <c r="O5" s="73" t="s">
        <v>412</v>
      </c>
      <c r="P5" s="73">
        <v>2022</v>
      </c>
    </row>
    <row r="6" spans="1:16" x14ac:dyDescent="0.4">
      <c r="A6" s="11" t="s">
        <v>2</v>
      </c>
      <c r="C6" s="1" t="s">
        <v>247</v>
      </c>
      <c r="D6" s="1">
        <v>16179.826000000001</v>
      </c>
      <c r="E6" s="1">
        <v>17260.143</v>
      </c>
      <c r="F6" s="1">
        <v>17887.997796923482</v>
      </c>
      <c r="G6" s="1">
        <v>18412.623999999993</v>
      </c>
      <c r="H6" s="1">
        <v>19241.674865694848</v>
      </c>
      <c r="I6" s="1">
        <v>21535</v>
      </c>
      <c r="J6" s="1">
        <v>22228</v>
      </c>
      <c r="K6" s="1">
        <v>24152.44941767097</v>
      </c>
      <c r="L6" s="1">
        <v>24225.042125604385</v>
      </c>
      <c r="M6" s="1">
        <v>24773.234098074074</v>
      </c>
      <c r="N6" s="1">
        <v>22864.4724590515</v>
      </c>
      <c r="O6" s="1">
        <v>23436.068657535339</v>
      </c>
      <c r="P6" s="1">
        <v>26728.958098835072</v>
      </c>
    </row>
    <row r="7" spans="1:16" x14ac:dyDescent="0.4">
      <c r="A7" s="13" t="s">
        <v>152</v>
      </c>
      <c r="C7" s="74" t="s">
        <v>8</v>
      </c>
      <c r="D7" s="74">
        <v>34277.064133562155</v>
      </c>
      <c r="E7" s="74">
        <v>35304.571000000004</v>
      </c>
      <c r="F7" s="74">
        <v>37240.703276788598</v>
      </c>
      <c r="G7" s="74">
        <v>38421.591999999982</v>
      </c>
      <c r="H7" s="74">
        <v>39205.401203424037</v>
      </c>
      <c r="I7" s="74">
        <v>41454</v>
      </c>
      <c r="J7" s="74">
        <v>42468</v>
      </c>
      <c r="K7" s="74">
        <v>45082.23534803815</v>
      </c>
      <c r="L7" s="74">
        <v>47610.570450530533</v>
      </c>
      <c r="M7" s="74">
        <v>49450.726481442493</v>
      </c>
      <c r="N7" s="74">
        <v>50255.509463032933</v>
      </c>
      <c r="O7" s="74">
        <v>52476.857786757828</v>
      </c>
      <c r="P7" s="74">
        <v>56639.189856756588</v>
      </c>
    </row>
    <row r="8" spans="1:16" x14ac:dyDescent="0.4">
      <c r="A8" s="61" t="s">
        <v>153</v>
      </c>
      <c r="C8" s="1" t="s">
        <v>243</v>
      </c>
      <c r="D8" s="1">
        <v>8526.1550000000007</v>
      </c>
      <c r="E8" s="1">
        <v>7915.4960000000001</v>
      </c>
      <c r="F8" s="1">
        <v>7951.3094276694746</v>
      </c>
      <c r="G8" s="1">
        <v>8852.1410000000014</v>
      </c>
      <c r="H8" s="1">
        <v>8368.6362936121077</v>
      </c>
      <c r="I8" s="1">
        <v>8344</v>
      </c>
      <c r="J8" s="1">
        <v>8081</v>
      </c>
      <c r="K8" s="1">
        <v>8352.4071369922112</v>
      </c>
      <c r="L8" s="1">
        <v>8731.8468925139987</v>
      </c>
      <c r="M8" s="1">
        <v>8733.1542498360013</v>
      </c>
      <c r="N8" s="1">
        <v>9563.6023729700009</v>
      </c>
      <c r="O8" s="1">
        <v>10020.7831570568</v>
      </c>
      <c r="P8" s="1">
        <v>10371.419524308838</v>
      </c>
    </row>
    <row r="9" spans="1:16" ht="33.6" x14ac:dyDescent="0.4">
      <c r="A9" s="260" t="s">
        <v>492</v>
      </c>
      <c r="C9" s="74" t="s">
        <v>245</v>
      </c>
      <c r="D9" s="74">
        <v>9505.5539999999983</v>
      </c>
      <c r="E9" s="74">
        <v>10768.799000000001</v>
      </c>
      <c r="F9" s="74">
        <v>11151.990416266697</v>
      </c>
      <c r="G9" s="74">
        <v>11980.867000000006</v>
      </c>
      <c r="H9" s="74">
        <v>12112.234407380276</v>
      </c>
      <c r="I9" s="74">
        <v>12768</v>
      </c>
      <c r="J9" s="74">
        <v>13577</v>
      </c>
      <c r="K9" s="74">
        <v>14127.601355417895</v>
      </c>
      <c r="L9" s="74">
        <v>14441.012829015212</v>
      </c>
      <c r="M9" s="74">
        <v>15277.656835267209</v>
      </c>
      <c r="N9" s="74">
        <v>14767.039563917531</v>
      </c>
      <c r="O9" s="74">
        <v>16140.34664251389</v>
      </c>
      <c r="P9" s="74">
        <v>16191.581708081818</v>
      </c>
    </row>
    <row r="10" spans="1:16" x14ac:dyDescent="0.4">
      <c r="A10" s="11" t="s">
        <v>4</v>
      </c>
      <c r="C10" s="1" t="s">
        <v>244</v>
      </c>
      <c r="D10" s="1">
        <v>61746.418000000005</v>
      </c>
      <c r="E10" s="1">
        <v>64695.753000000004</v>
      </c>
      <c r="F10" s="1">
        <v>66515.814612113885</v>
      </c>
      <c r="G10" s="1">
        <v>67961.112000000008</v>
      </c>
      <c r="H10" s="1">
        <v>72231.53622596254</v>
      </c>
      <c r="I10" s="1">
        <v>74694</v>
      </c>
      <c r="J10" s="1">
        <v>77106</v>
      </c>
      <c r="K10" s="1">
        <v>79980.14997237701</v>
      </c>
      <c r="L10" s="1">
        <v>83756.914898699994</v>
      </c>
      <c r="M10" s="1">
        <v>86214.233702927988</v>
      </c>
      <c r="N10" s="1">
        <v>87564.529090674987</v>
      </c>
      <c r="O10" s="1">
        <v>95141.203698157042</v>
      </c>
      <c r="P10" s="1">
        <v>96663.9412431979</v>
      </c>
    </row>
    <row r="11" spans="1:16" x14ac:dyDescent="0.4">
      <c r="A11" s="11" t="s">
        <v>6</v>
      </c>
      <c r="C11" s="74" t="s">
        <v>246</v>
      </c>
      <c r="D11" s="74">
        <v>44266.553</v>
      </c>
      <c r="E11" s="74">
        <v>45254.191999999995</v>
      </c>
      <c r="F11" s="74">
        <v>47751.823670876431</v>
      </c>
      <c r="G11" s="74">
        <v>49073.114000000031</v>
      </c>
      <c r="H11" s="74">
        <v>52585.115451540616</v>
      </c>
      <c r="I11" s="74">
        <v>54817</v>
      </c>
      <c r="J11" s="74">
        <v>58898</v>
      </c>
      <c r="K11" s="74">
        <v>61899.607245573119</v>
      </c>
      <c r="L11" s="74">
        <v>65277.937650474698</v>
      </c>
      <c r="M11" s="74">
        <v>69181.948142914989</v>
      </c>
      <c r="N11" s="74">
        <v>64749.096863615712</v>
      </c>
      <c r="O11" s="74">
        <v>68003.685204672001</v>
      </c>
      <c r="P11" s="74">
        <v>72639.191301273007</v>
      </c>
    </row>
    <row r="12" spans="1:16" x14ac:dyDescent="0.4">
      <c r="A12" s="11" t="s">
        <v>8</v>
      </c>
      <c r="C12" s="1" t="s">
        <v>1</v>
      </c>
      <c r="D12" s="1">
        <v>4974.952000000002</v>
      </c>
      <c r="E12" s="1">
        <v>5062.3480000000018</v>
      </c>
      <c r="F12" s="1">
        <v>5226.2660132784313</v>
      </c>
      <c r="G12" s="1">
        <v>5218.2140000000027</v>
      </c>
      <c r="H12" s="1">
        <v>5392.4847445055202</v>
      </c>
      <c r="I12" s="1">
        <v>5622</v>
      </c>
      <c r="J12" s="1">
        <v>5895</v>
      </c>
      <c r="K12" s="1">
        <v>6415.8825679739302</v>
      </c>
      <c r="L12" s="1">
        <v>6806.5848523099348</v>
      </c>
      <c r="M12" s="1">
        <v>7029.3839465371511</v>
      </c>
      <c r="N12" s="1">
        <v>7055.03095856868</v>
      </c>
      <c r="O12" s="1">
        <v>7302.0541423283294</v>
      </c>
      <c r="P12" s="1">
        <v>7476.3775644648176</v>
      </c>
    </row>
    <row r="13" spans="1:16" x14ac:dyDescent="0.4">
      <c r="A13" s="11" t="s">
        <v>10</v>
      </c>
      <c r="C13" s="74" t="s">
        <v>239</v>
      </c>
      <c r="D13" s="74">
        <v>20935.155999999999</v>
      </c>
      <c r="E13" s="74">
        <v>21118.949000000008</v>
      </c>
      <c r="F13" s="74">
        <v>20073.951999999997</v>
      </c>
      <c r="G13" s="74">
        <v>19675.431000000004</v>
      </c>
      <c r="H13" s="74">
        <v>20116.87186028</v>
      </c>
      <c r="I13" s="74">
        <v>21113</v>
      </c>
      <c r="J13" s="74">
        <v>22421</v>
      </c>
      <c r="K13" s="74">
        <v>22733.176419294985</v>
      </c>
      <c r="L13" s="74">
        <v>24095.075248454752</v>
      </c>
      <c r="M13" s="74">
        <v>24675.45435396898</v>
      </c>
      <c r="N13" s="74">
        <v>27001.884072793411</v>
      </c>
      <c r="O13" s="74">
        <v>28118.103438561564</v>
      </c>
      <c r="P13" s="74">
        <v>30141.998907270441</v>
      </c>
    </row>
    <row r="14" spans="1:16" x14ac:dyDescent="0.4">
      <c r="A14" s="11" t="s">
        <v>12</v>
      </c>
      <c r="C14" s="1" t="s">
        <v>229</v>
      </c>
      <c r="D14" s="1">
        <v>12673.383000000003</v>
      </c>
      <c r="E14" s="1">
        <v>12865.557999999997</v>
      </c>
      <c r="F14" s="1">
        <v>16851.932108945439</v>
      </c>
      <c r="G14" s="1">
        <v>17867.273999999998</v>
      </c>
      <c r="H14" s="1">
        <v>19441.016524999999</v>
      </c>
      <c r="I14" s="1">
        <v>21038</v>
      </c>
      <c r="J14" s="1">
        <v>22885</v>
      </c>
      <c r="K14" s="1">
        <v>23561.154291727202</v>
      </c>
      <c r="L14" s="1">
        <v>24210.897366825204</v>
      </c>
      <c r="M14" s="1">
        <v>26058.430664226504</v>
      </c>
      <c r="N14" s="1">
        <v>28201.1880022123</v>
      </c>
      <c r="O14" s="1">
        <v>28404.889415480004</v>
      </c>
      <c r="P14" s="1">
        <v>30114.774879100001</v>
      </c>
    </row>
    <row r="15" spans="1:16" x14ac:dyDescent="0.4">
      <c r="A15" s="11" t="s">
        <v>13</v>
      </c>
      <c r="C15" s="74" t="s">
        <v>250</v>
      </c>
      <c r="D15" s="74">
        <v>5177.74</v>
      </c>
      <c r="E15" s="74">
        <v>5213.2870000000012</v>
      </c>
      <c r="F15" s="74">
        <v>5199.267992940273</v>
      </c>
      <c r="G15" s="74">
        <v>5542.6149999999989</v>
      </c>
      <c r="H15" s="74">
        <v>5789.8260293799394</v>
      </c>
      <c r="I15" s="74">
        <v>6483</v>
      </c>
      <c r="J15" s="74">
        <v>6409</v>
      </c>
      <c r="K15" s="74">
        <v>6356.7045100460446</v>
      </c>
      <c r="L15" s="74">
        <v>6840.7784583425555</v>
      </c>
      <c r="M15" s="74">
        <v>6940.5871929709192</v>
      </c>
      <c r="N15" s="74">
        <v>7066.9889275620017</v>
      </c>
      <c r="O15" s="74">
        <v>7455.9547913413071</v>
      </c>
      <c r="P15" s="74">
        <v>7582.3908954003</v>
      </c>
    </row>
    <row r="16" spans="1:16" x14ac:dyDescent="0.4">
      <c r="A16" s="11" t="s">
        <v>1</v>
      </c>
      <c r="N16" s="1"/>
    </row>
    <row r="17" spans="1:17" x14ac:dyDescent="0.4">
      <c r="A17" s="11" t="s">
        <v>3</v>
      </c>
      <c r="C17" s="73" t="s">
        <v>250</v>
      </c>
      <c r="D17" s="73"/>
      <c r="E17" s="73"/>
      <c r="F17" s="73"/>
      <c r="G17" s="73"/>
      <c r="H17" s="73"/>
      <c r="I17" s="73"/>
      <c r="J17" s="73"/>
      <c r="K17" s="73"/>
      <c r="L17" s="73"/>
      <c r="M17" s="73"/>
      <c r="N17" s="73"/>
      <c r="O17" s="73"/>
      <c r="P17" s="145"/>
    </row>
    <row r="18" spans="1:17" x14ac:dyDescent="0.4">
      <c r="A18" s="11" t="s">
        <v>5</v>
      </c>
      <c r="C18" s="46" t="s">
        <v>230</v>
      </c>
      <c r="D18" s="12">
        <v>1566.2209999999998</v>
      </c>
      <c r="E18" s="12">
        <v>1522.1390000000001</v>
      </c>
      <c r="F18" s="12">
        <v>1554.563563048762</v>
      </c>
      <c r="G18" s="12">
        <v>1576.9750000000001</v>
      </c>
      <c r="H18" s="12">
        <v>1694.3320112599997</v>
      </c>
      <c r="I18" s="12">
        <v>1667</v>
      </c>
      <c r="J18" s="12">
        <v>1627</v>
      </c>
      <c r="K18" s="12">
        <v>1754.0488656032919</v>
      </c>
      <c r="L18" s="12">
        <v>1706.3508106268964</v>
      </c>
      <c r="M18" s="12">
        <v>1761.3121488322283</v>
      </c>
      <c r="N18" s="1">
        <v>1796.0328345297603</v>
      </c>
      <c r="O18" s="1">
        <v>2035.8045074264073</v>
      </c>
      <c r="P18" s="1">
        <v>2058.7088648700001</v>
      </c>
    </row>
    <row r="19" spans="1:17" x14ac:dyDescent="0.4">
      <c r="A19" s="11" t="s">
        <v>7</v>
      </c>
      <c r="C19" s="99" t="s">
        <v>228</v>
      </c>
      <c r="D19" s="85">
        <v>2685.7249999999999</v>
      </c>
      <c r="E19" s="85">
        <v>2758.1150000000002</v>
      </c>
      <c r="F19" s="85">
        <v>2638.555167825712</v>
      </c>
      <c r="G19" s="85">
        <v>2871.6759999999986</v>
      </c>
      <c r="H19" s="85">
        <v>3042.6014127499402</v>
      </c>
      <c r="I19" s="85">
        <v>3541</v>
      </c>
      <c r="J19" s="85">
        <v>3470</v>
      </c>
      <c r="K19" s="85">
        <v>3458.3250344620001</v>
      </c>
      <c r="L19" s="85">
        <v>3766.9722295959996</v>
      </c>
      <c r="M19" s="85">
        <v>3946.5832857629998</v>
      </c>
      <c r="N19" s="74">
        <v>3953.0768852020005</v>
      </c>
      <c r="O19" s="74">
        <v>4010.9716806477995</v>
      </c>
      <c r="P19" s="74">
        <v>4002.8829240334999</v>
      </c>
    </row>
    <row r="20" spans="1:17" x14ac:dyDescent="0.4">
      <c r="A20" s="11" t="s">
        <v>9</v>
      </c>
      <c r="C20" s="46" t="s">
        <v>249</v>
      </c>
      <c r="D20" s="12">
        <v>152.91799999999998</v>
      </c>
      <c r="E20" s="12">
        <v>112.214</v>
      </c>
      <c r="F20" s="12">
        <v>127.8476</v>
      </c>
      <c r="G20" s="12">
        <v>202.53899999999999</v>
      </c>
      <c r="H20" s="12">
        <v>175.10999999999999</v>
      </c>
      <c r="I20" s="12">
        <v>274</v>
      </c>
      <c r="J20" s="12">
        <v>211</v>
      </c>
      <c r="K20" s="12">
        <v>286.05230918770002</v>
      </c>
      <c r="L20" s="12">
        <v>311.98132358559997</v>
      </c>
      <c r="M20" s="12">
        <v>272.85828638789997</v>
      </c>
      <c r="N20" s="1">
        <v>290.02404859590001</v>
      </c>
      <c r="O20" s="1">
        <v>306.82491746260001</v>
      </c>
      <c r="P20" s="1">
        <v>295.56603988280006</v>
      </c>
    </row>
    <row r="21" spans="1:17" x14ac:dyDescent="0.4">
      <c r="A21" s="59" t="s">
        <v>11</v>
      </c>
      <c r="C21" s="99" t="s">
        <v>227</v>
      </c>
      <c r="D21" s="85">
        <v>772.8760000000002</v>
      </c>
      <c r="E21" s="85">
        <v>820.81900000000019</v>
      </c>
      <c r="F21" s="85">
        <v>878.30166206579918</v>
      </c>
      <c r="G21" s="85">
        <v>891.42499999999995</v>
      </c>
      <c r="H21" s="85">
        <v>877.78260537000028</v>
      </c>
      <c r="I21" s="85">
        <v>1001</v>
      </c>
      <c r="J21" s="85">
        <v>1101</v>
      </c>
      <c r="K21" s="85">
        <v>858.27830079305238</v>
      </c>
      <c r="L21" s="85">
        <v>1055.4740945340588</v>
      </c>
      <c r="M21" s="85">
        <v>959.83347198779074</v>
      </c>
      <c r="N21" s="74">
        <v>1027.8551592343401</v>
      </c>
      <c r="O21" s="74">
        <v>1102.3536858045002</v>
      </c>
      <c r="P21" s="74">
        <v>1225.2330666140001</v>
      </c>
    </row>
    <row r="22" spans="1:17" x14ac:dyDescent="0.4">
      <c r="A22" s="60"/>
    </row>
    <row r="23" spans="1:17" x14ac:dyDescent="0.4">
      <c r="A23" s="60"/>
      <c r="C23" s="73" t="s">
        <v>247</v>
      </c>
      <c r="D23" s="73"/>
      <c r="E23" s="73"/>
      <c r="F23" s="73"/>
      <c r="G23" s="73"/>
      <c r="H23" s="73"/>
      <c r="I23" s="73"/>
      <c r="J23" s="73"/>
      <c r="K23" s="73"/>
      <c r="L23" s="73"/>
      <c r="M23" s="73"/>
      <c r="N23" s="73"/>
      <c r="O23" s="73"/>
      <c r="P23" s="73"/>
    </row>
    <row r="24" spans="1:17" x14ac:dyDescent="0.4">
      <c r="A24" s="60"/>
      <c r="C24" s="12" t="s">
        <v>248</v>
      </c>
      <c r="D24" s="12">
        <v>1136.2069999999999</v>
      </c>
      <c r="E24" s="12">
        <v>1216.8330000000001</v>
      </c>
      <c r="F24" s="12">
        <v>1195.6361008699998</v>
      </c>
      <c r="G24" s="12">
        <v>1230.7809999999999</v>
      </c>
      <c r="H24" s="12">
        <v>1308.6011003887049</v>
      </c>
      <c r="I24" s="12">
        <v>1302</v>
      </c>
      <c r="J24" s="12">
        <v>1312</v>
      </c>
      <c r="K24" s="12">
        <v>1242.9847662320001</v>
      </c>
      <c r="L24" s="12">
        <v>1346.6038118339998</v>
      </c>
      <c r="M24" s="12">
        <v>1375.1164949849999</v>
      </c>
      <c r="N24" s="1">
        <v>1315.5065734560001</v>
      </c>
      <c r="O24" s="1">
        <v>1361.912642792</v>
      </c>
      <c r="P24" s="1">
        <v>1256.1559592359999</v>
      </c>
    </row>
    <row r="25" spans="1:17" x14ac:dyDescent="0.4">
      <c r="A25" s="60"/>
      <c r="C25" s="85" t="s">
        <v>3</v>
      </c>
      <c r="D25" s="85">
        <v>15043.619000000001</v>
      </c>
      <c r="E25" s="85">
        <v>16043.31</v>
      </c>
      <c r="F25" s="85">
        <v>16692.361696053482</v>
      </c>
      <c r="G25" s="85">
        <v>17181.842999999993</v>
      </c>
      <c r="H25" s="85">
        <v>17933.073765306144</v>
      </c>
      <c r="I25" s="85">
        <v>20233</v>
      </c>
      <c r="J25" s="85">
        <v>20916</v>
      </c>
      <c r="K25" s="85">
        <v>22909.464651438971</v>
      </c>
      <c r="L25" s="85">
        <v>22878.438313770384</v>
      </c>
      <c r="M25" s="85">
        <v>23398.117603089075</v>
      </c>
      <c r="N25" s="74">
        <v>21548.965885595499</v>
      </c>
      <c r="O25" s="74">
        <v>22074.156014743341</v>
      </c>
      <c r="P25" s="74">
        <v>25472.802139599073</v>
      </c>
    </row>
    <row r="26" spans="1:17" x14ac:dyDescent="0.4">
      <c r="A26" s="60"/>
    </row>
    <row r="27" spans="1:17" x14ac:dyDescent="0.4">
      <c r="A27" s="60"/>
      <c r="Q27" s="23"/>
    </row>
    <row r="28" spans="1:17" x14ac:dyDescent="0.4">
      <c r="A28" s="60"/>
      <c r="L28" s="47"/>
      <c r="M28" s="47"/>
      <c r="N28" s="47"/>
      <c r="Q28" s="23"/>
    </row>
    <row r="29" spans="1:17" x14ac:dyDescent="0.4">
      <c r="A29" s="60"/>
      <c r="Q29" s="23"/>
    </row>
    <row r="30" spans="1:17" x14ac:dyDescent="0.4">
      <c r="A30" s="60"/>
      <c r="Q30" s="23"/>
    </row>
    <row r="31" spans="1:17" x14ac:dyDescent="0.4">
      <c r="A31" s="60"/>
      <c r="Q31" s="23"/>
    </row>
    <row r="32" spans="1:17" x14ac:dyDescent="0.4">
      <c r="A32" s="60"/>
      <c r="Q32" s="23"/>
    </row>
    <row r="33" spans="1:17" x14ac:dyDescent="0.4">
      <c r="A33" s="60"/>
      <c r="Q33" s="23"/>
    </row>
    <row r="34" spans="1:17" x14ac:dyDescent="0.4">
      <c r="A34" s="60"/>
      <c r="Q34" s="23"/>
    </row>
    <row r="35" spans="1:17" x14ac:dyDescent="0.4">
      <c r="Q35" s="23"/>
    </row>
    <row r="36" spans="1:17" x14ac:dyDescent="0.4">
      <c r="Q36" s="23"/>
    </row>
    <row r="47" spans="1:17" x14ac:dyDescent="0.4">
      <c r="D47" s="1"/>
      <c r="E47" s="1"/>
      <c r="F47" s="1"/>
      <c r="G47" s="1"/>
      <c r="H47" s="1"/>
      <c r="I47" s="1"/>
      <c r="J47" s="1"/>
      <c r="K47" s="1"/>
      <c r="L47" s="1"/>
      <c r="M47" s="1"/>
      <c r="N47" s="1"/>
      <c r="O47" s="1"/>
    </row>
    <row r="57" spans="22:22" x14ac:dyDescent="0.4">
      <c r="V57" s="1"/>
    </row>
    <row r="58" spans="22:22" x14ac:dyDescent="0.4">
      <c r="V58" s="1"/>
    </row>
    <row r="59" spans="22:22" x14ac:dyDescent="0.4">
      <c r="V59" s="1"/>
    </row>
    <row r="60" spans="22:22" x14ac:dyDescent="0.4">
      <c r="V60" s="1"/>
    </row>
  </sheetData>
  <hyperlinks>
    <hyperlink ref="A19" location="'Regional utveckling'!A1" display="Regional utveckling" xr:uid="{00000000-0004-0000-0800-000000000000}"/>
    <hyperlink ref="A18" location="'Läkemedel'!A1" display="Läkemedel" xr:uid="{00000000-0004-0000-0800-000001000000}"/>
    <hyperlink ref="A17" location="'Övrig hälso- och sjukvård'!A1" display="Övrig hälso- och sjukvård" xr:uid="{00000000-0004-0000-0800-000002000000}"/>
    <hyperlink ref="A16" location="'Tandvård'!A1" display="Tandvård" xr:uid="{00000000-0004-0000-0800-000003000000}"/>
    <hyperlink ref="A15" location="'Specialiserad psykiatrisk vård'!A1" display="Specialiserad psykiatrisk vård" xr:uid="{00000000-0004-0000-0800-000004000000}"/>
    <hyperlink ref="A14" location="'Specialiserad somatisk vård'!A1" display="Specialiserad somatisk vård" xr:uid="{00000000-0004-0000-0800-000005000000}"/>
    <hyperlink ref="A13" location="'Vårdcentraler'!A1" display="Vårdcentraler" xr:uid="{00000000-0004-0000-0800-000006000000}"/>
    <hyperlink ref="A12" location="'Primärvård'!A1" display="Primärvård" xr:uid="{00000000-0004-0000-0800-000007000000}"/>
    <hyperlink ref="A11" location="'Vårdplatser'!A1" display="Vårdplatser" xr:uid="{00000000-0004-0000-0800-000008000000}"/>
    <hyperlink ref="A10" location="'Hälso- och sjukvård'!A1" display="Hälso- och sjukvård" xr:uid="{00000000-0004-0000-0800-000009000000}"/>
    <hyperlink ref="A5" location="'Regionernas ekonomi'!A1" display="Regionernas ekonomi" xr:uid="{00000000-0004-0000-0800-00000B000000}"/>
    <hyperlink ref="A20" location="'Trafik och infrastruktur'!A1" display="Trafik och infrastruktur, samt allmän regional utveckling" xr:uid="{00000000-0004-0000-0800-00000C000000}"/>
    <hyperlink ref="A21" location="'Utbildning och kultur'!A1" display="Utbildning och kultur" xr:uid="{00000000-0004-0000-0800-00000D000000}"/>
    <hyperlink ref="A4" location="Innehåll!A1" display="Innehåll" xr:uid="{00000000-0004-0000-0800-00000E000000}"/>
    <hyperlink ref="A6" location="'Kostnader och intäkter'!A1" display="Kostnader för hälso- och sjukvård respektive regional utveckling" xr:uid="{F4EDC4CB-A4A1-40DD-B0F4-251B2150C6CA}"/>
    <hyperlink ref="A7" location="'Kostnader och intäkter 1'!A1" display="Kostnader och intäkter" xr:uid="{676189A9-1C36-44E1-B0E7-2F5E0DFA6F48}"/>
    <hyperlink ref="A8" location="'Kostnader och intäkter 2'!A1" display="Nettokostnad per område " xr:uid="{3358BA55-323B-45E1-A57B-0002918EA155}"/>
    <hyperlink ref="A9" location="'Kostnader och intäkter 3'!A1" display="Nettokostnad per invånare för hälso- och sjukvård samt regional utveckling " xr:uid="{8E805383-5388-428B-9E64-0315F779B3F5}"/>
  </hyperlinks>
  <pageMargins left="0.70866141732283472" right="0.70866141732283472" top="0.74803149606299213" bottom="0.74803149606299213" header="0.31496062992125984" footer="0.31496062992125984"/>
  <pageSetup paperSize="9" orientation="landscape" r:id="rId1"/>
  <rowBreaks count="1" manualBreakCount="1">
    <brk id="22" max="16383" man="1"/>
  </rowBreaks>
  <colBreaks count="2" manualBreakCount="2">
    <brk id="2" max="1048575" man="1"/>
    <brk id="10" min="1" max="46"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8">
    <tabColor theme="0"/>
  </sheetPr>
  <dimension ref="A1:W46"/>
  <sheetViews>
    <sheetView showGridLines="0" showRowColHeaders="0" zoomScaleNormal="100" zoomScaleSheetLayoutView="100" workbookViewId="0"/>
  </sheetViews>
  <sheetFormatPr defaultRowHeight="16.8" x14ac:dyDescent="0.4"/>
  <cols>
    <col min="1" max="1" width="59.5" customWidth="1"/>
    <col min="2" max="2" width="5.19921875" customWidth="1"/>
    <col min="3" max="3" width="19.19921875" customWidth="1"/>
    <col min="4" max="4" width="12.69921875" customWidth="1"/>
    <col min="5" max="5" width="11.19921875" customWidth="1"/>
    <col min="6" max="6" width="11" customWidth="1"/>
    <col min="7" max="7" width="10.69921875" customWidth="1"/>
    <col min="8" max="8" width="13.69921875" customWidth="1"/>
    <col min="9" max="9" width="11.5" customWidth="1"/>
    <col min="21" max="21" width="6" bestFit="1" customWidth="1"/>
    <col min="22" max="22" width="10.59765625" bestFit="1" customWidth="1"/>
  </cols>
  <sheetData>
    <row r="1" spans="1:7" ht="40.049999999999997" customHeight="1" x14ac:dyDescent="0.4">
      <c r="A1" s="287" t="s">
        <v>460</v>
      </c>
    </row>
    <row r="2" spans="1:7" x14ac:dyDescent="0.4">
      <c r="A2" s="42"/>
      <c r="C2" s="288" t="s">
        <v>505</v>
      </c>
      <c r="D2" s="215"/>
      <c r="E2" s="215"/>
      <c r="F2" s="215"/>
      <c r="G2" s="215"/>
    </row>
    <row r="3" spans="1:7" x14ac:dyDescent="0.4">
      <c r="A3" s="254"/>
      <c r="C3" s="3" t="s">
        <v>452</v>
      </c>
    </row>
    <row r="4" spans="1:7" x14ac:dyDescent="0.4">
      <c r="A4" s="261" t="s">
        <v>14</v>
      </c>
      <c r="C4" s="21" t="s">
        <v>373</v>
      </c>
    </row>
    <row r="5" spans="1:7" x14ac:dyDescent="0.4">
      <c r="A5" s="255" t="s">
        <v>0</v>
      </c>
    </row>
    <row r="6" spans="1:7" x14ac:dyDescent="0.4">
      <c r="A6" s="11" t="s">
        <v>2</v>
      </c>
    </row>
    <row r="7" spans="1:7" x14ac:dyDescent="0.4">
      <c r="A7" s="286" t="s">
        <v>152</v>
      </c>
    </row>
    <row r="8" spans="1:7" x14ac:dyDescent="0.4">
      <c r="A8" s="286" t="s">
        <v>153</v>
      </c>
    </row>
    <row r="9" spans="1:7" ht="28.8" x14ac:dyDescent="0.4">
      <c r="A9" s="293" t="s">
        <v>461</v>
      </c>
    </row>
    <row r="10" spans="1:7" x14ac:dyDescent="0.4">
      <c r="A10" s="11" t="s">
        <v>4</v>
      </c>
    </row>
    <row r="11" spans="1:7" x14ac:dyDescent="0.4">
      <c r="A11" s="11" t="s">
        <v>6</v>
      </c>
    </row>
    <row r="12" spans="1:7" x14ac:dyDescent="0.4">
      <c r="A12" s="11" t="s">
        <v>8</v>
      </c>
    </row>
    <row r="13" spans="1:7" x14ac:dyDescent="0.4">
      <c r="A13" s="11" t="s">
        <v>10</v>
      </c>
    </row>
    <row r="14" spans="1:7" x14ac:dyDescent="0.4">
      <c r="A14" s="11" t="s">
        <v>12</v>
      </c>
    </row>
    <row r="15" spans="1:7" x14ac:dyDescent="0.4">
      <c r="A15" s="11" t="s">
        <v>13</v>
      </c>
    </row>
    <row r="16" spans="1:7" x14ac:dyDescent="0.4">
      <c r="A16" s="11" t="s">
        <v>1</v>
      </c>
    </row>
    <row r="17" spans="1:23" x14ac:dyDescent="0.4">
      <c r="A17" s="11" t="s">
        <v>3</v>
      </c>
    </row>
    <row r="18" spans="1:23" x14ac:dyDescent="0.4">
      <c r="A18" s="11" t="s">
        <v>5</v>
      </c>
    </row>
    <row r="19" spans="1:23" x14ac:dyDescent="0.4">
      <c r="A19" s="11" t="s">
        <v>7</v>
      </c>
    </row>
    <row r="20" spans="1:23" x14ac:dyDescent="0.4">
      <c r="A20" s="11" t="s">
        <v>9</v>
      </c>
    </row>
    <row r="21" spans="1:23" x14ac:dyDescent="0.4">
      <c r="A21" s="59" t="s">
        <v>11</v>
      </c>
    </row>
    <row r="22" spans="1:23" x14ac:dyDescent="0.4">
      <c r="A22" s="60"/>
    </row>
    <row r="23" spans="1:23" x14ac:dyDescent="0.4">
      <c r="A23" s="60"/>
      <c r="H23" s="34"/>
    </row>
    <row r="24" spans="1:23" x14ac:dyDescent="0.4">
      <c r="A24" s="60"/>
      <c r="C24" s="153" t="s">
        <v>164</v>
      </c>
      <c r="D24" s="101">
        <v>2021</v>
      </c>
      <c r="E24" s="100"/>
      <c r="F24" s="101">
        <v>2022</v>
      </c>
      <c r="G24" s="100"/>
    </row>
    <row r="25" spans="1:23" ht="33.6" x14ac:dyDescent="0.4">
      <c r="A25" s="60"/>
      <c r="C25" s="73" t="s">
        <v>57</v>
      </c>
      <c r="D25" s="82" t="s">
        <v>4</v>
      </c>
      <c r="E25" s="82" t="s">
        <v>7</v>
      </c>
      <c r="F25" s="82" t="s">
        <v>4</v>
      </c>
      <c r="G25" s="82" t="s">
        <v>7</v>
      </c>
      <c r="H25" s="32"/>
    </row>
    <row r="26" spans="1:23" x14ac:dyDescent="0.4">
      <c r="A26" s="60"/>
      <c r="C26" s="1" t="s">
        <v>47</v>
      </c>
      <c r="D26" s="1">
        <v>28838.50577544398</v>
      </c>
      <c r="E26" s="1">
        <v>4597.664979117144</v>
      </c>
      <c r="F26" s="1">
        <v>29736.96602537595</v>
      </c>
      <c r="G26" s="1">
        <v>4989.6988844795569</v>
      </c>
      <c r="H26" s="15">
        <f>$F$46+$G$46</f>
        <v>33894.535599574971</v>
      </c>
      <c r="I26" s="1"/>
      <c r="O26" s="1"/>
      <c r="P26" s="1"/>
      <c r="Q26" s="1"/>
      <c r="R26" s="1"/>
      <c r="S26" s="1"/>
      <c r="T26" s="1"/>
      <c r="U26" s="1"/>
      <c r="V26" s="1"/>
      <c r="W26" s="1"/>
    </row>
    <row r="27" spans="1:23" x14ac:dyDescent="0.4">
      <c r="A27" s="60"/>
      <c r="C27" s="74" t="s">
        <v>49</v>
      </c>
      <c r="D27" s="74">
        <v>28506.98435039719</v>
      </c>
      <c r="E27" s="74">
        <v>3566.8538273430104</v>
      </c>
      <c r="F27" s="74">
        <v>29579.56683854029</v>
      </c>
      <c r="G27" s="74">
        <v>3439.1362726551229</v>
      </c>
      <c r="H27" s="15">
        <f t="shared" ref="H27:H46" si="0">$F$46+$G$46</f>
        <v>33894.535599574971</v>
      </c>
      <c r="I27" s="1"/>
      <c r="O27" s="1"/>
      <c r="P27" s="1"/>
      <c r="Q27" s="1"/>
      <c r="R27" s="1"/>
      <c r="S27" s="1"/>
      <c r="T27" s="1"/>
      <c r="U27" s="1"/>
      <c r="V27" s="1"/>
      <c r="W27" s="1"/>
    </row>
    <row r="28" spans="1:23" x14ac:dyDescent="0.4">
      <c r="A28" s="60"/>
      <c r="C28" s="1" t="s">
        <v>48</v>
      </c>
      <c r="D28" s="1">
        <v>30808.380356592588</v>
      </c>
      <c r="E28" s="1">
        <v>2024.5128412430709</v>
      </c>
      <c r="F28" s="1">
        <v>32548.27045999881</v>
      </c>
      <c r="G28" s="1">
        <v>1735.1586100222762</v>
      </c>
      <c r="H28" s="15">
        <f t="shared" si="0"/>
        <v>33894.535599574971</v>
      </c>
      <c r="I28" s="1"/>
      <c r="O28" s="1"/>
      <c r="P28" s="1"/>
      <c r="Q28" s="1"/>
      <c r="R28" s="1"/>
      <c r="S28" s="1"/>
      <c r="T28" s="1"/>
      <c r="U28" s="1"/>
      <c r="V28" s="1"/>
      <c r="W28" s="1"/>
    </row>
    <row r="29" spans="1:23" x14ac:dyDescent="0.4">
      <c r="A29" s="60"/>
      <c r="C29" s="74" t="s">
        <v>56</v>
      </c>
      <c r="D29" s="74">
        <v>30674.637644133327</v>
      </c>
      <c r="E29" s="74">
        <v>2603.767479093216</v>
      </c>
      <c r="F29" s="74">
        <v>31573.683229076607</v>
      </c>
      <c r="G29" s="74">
        <v>2557.6802454694944</v>
      </c>
      <c r="H29" s="15">
        <f t="shared" si="0"/>
        <v>33894.535599574971</v>
      </c>
      <c r="I29" s="1"/>
      <c r="O29" s="1"/>
      <c r="P29" s="1"/>
      <c r="Q29" s="1"/>
      <c r="R29" s="1"/>
      <c r="S29" s="1"/>
      <c r="T29" s="1"/>
      <c r="U29" s="1"/>
      <c r="V29" s="1"/>
      <c r="W29" s="1"/>
    </row>
    <row r="30" spans="1:23" x14ac:dyDescent="0.4">
      <c r="A30" s="60"/>
      <c r="C30" s="1" t="s">
        <v>42</v>
      </c>
      <c r="D30" s="1">
        <v>28834.943180908507</v>
      </c>
      <c r="E30" s="1">
        <v>3365.1563304233041</v>
      </c>
      <c r="F30" s="1">
        <v>29990.815820629454</v>
      </c>
      <c r="G30" s="1">
        <v>3931.045506389642</v>
      </c>
      <c r="H30" s="15">
        <f t="shared" si="0"/>
        <v>33894.535599574971</v>
      </c>
      <c r="I30" s="1"/>
      <c r="O30" s="1"/>
      <c r="P30" s="1"/>
      <c r="Q30" s="1"/>
      <c r="R30" s="1"/>
      <c r="S30" s="1"/>
      <c r="T30" s="1"/>
      <c r="U30" s="1"/>
      <c r="V30" s="1"/>
      <c r="W30" s="1"/>
    </row>
    <row r="31" spans="1:23" x14ac:dyDescent="0.4">
      <c r="A31" s="60"/>
      <c r="C31" s="74" t="s">
        <v>44</v>
      </c>
      <c r="D31" s="74">
        <v>29005.606373561524</v>
      </c>
      <c r="E31" s="74">
        <v>2847.4476246680438</v>
      </c>
      <c r="F31" s="74">
        <v>30347.223921501456</v>
      </c>
      <c r="G31" s="74">
        <v>3009.763378765263</v>
      </c>
      <c r="H31" s="15">
        <f t="shared" si="0"/>
        <v>33894.535599574971</v>
      </c>
      <c r="I31" s="1"/>
      <c r="O31" s="1"/>
      <c r="P31" s="1"/>
      <c r="Q31" s="1"/>
      <c r="R31" s="1"/>
      <c r="S31" s="1"/>
      <c r="T31" s="1"/>
      <c r="U31" s="1"/>
      <c r="V31" s="1"/>
      <c r="W31" s="1"/>
    </row>
    <row r="32" spans="1:23" x14ac:dyDescent="0.4">
      <c r="A32" s="60"/>
      <c r="C32" s="1" t="s">
        <v>43</v>
      </c>
      <c r="D32" s="1">
        <v>29359.76534843734</v>
      </c>
      <c r="E32" s="1">
        <v>3455.0419743096995</v>
      </c>
      <c r="F32" s="1">
        <v>31750.709496146719</v>
      </c>
      <c r="G32" s="1">
        <v>3697.8575840394656</v>
      </c>
      <c r="H32" s="15">
        <f t="shared" si="0"/>
        <v>33894.535599574971</v>
      </c>
      <c r="I32" s="1"/>
      <c r="O32" s="1"/>
      <c r="P32" s="1"/>
      <c r="Q32" s="1"/>
      <c r="R32" s="1"/>
      <c r="S32" s="1"/>
      <c r="T32" s="1"/>
      <c r="U32" s="1"/>
      <c r="V32" s="1"/>
      <c r="W32" s="1"/>
    </row>
    <row r="33" spans="1:23" x14ac:dyDescent="0.4">
      <c r="A33" s="60"/>
      <c r="C33" s="74" t="s">
        <v>36</v>
      </c>
      <c r="D33" s="74">
        <v>32918.703637290244</v>
      </c>
      <c r="E33" s="74">
        <v>2755.8089054153534</v>
      </c>
      <c r="F33" s="74">
        <v>33485.360838315486</v>
      </c>
      <c r="G33" s="74">
        <v>3120.1245406721682</v>
      </c>
      <c r="H33" s="15">
        <f t="shared" si="0"/>
        <v>33894.535599574971</v>
      </c>
      <c r="I33" s="1"/>
      <c r="O33" s="1"/>
      <c r="P33" s="1"/>
      <c r="Q33" s="1"/>
      <c r="R33" s="1"/>
      <c r="S33" s="1"/>
      <c r="T33" s="1"/>
      <c r="U33" s="1"/>
      <c r="V33" s="1"/>
      <c r="W33" s="1"/>
    </row>
    <row r="34" spans="1:23" x14ac:dyDescent="0.4">
      <c r="A34" s="60"/>
      <c r="C34" s="1" t="s">
        <v>46</v>
      </c>
      <c r="D34" s="1">
        <v>28561.242134160471</v>
      </c>
      <c r="E34" s="1">
        <v>2939.9076599461646</v>
      </c>
      <c r="F34" s="1">
        <v>29337.044819942257</v>
      </c>
      <c r="G34" s="1">
        <v>3053.8156105167554</v>
      </c>
      <c r="H34" s="15">
        <f t="shared" si="0"/>
        <v>33894.535599574971</v>
      </c>
      <c r="I34" s="1"/>
      <c r="O34" s="1"/>
      <c r="P34" s="1"/>
      <c r="Q34" s="1"/>
      <c r="R34" s="1"/>
      <c r="S34" s="1"/>
      <c r="T34" s="1"/>
      <c r="U34" s="1"/>
      <c r="V34" s="1"/>
      <c r="W34" s="1"/>
    </row>
    <row r="35" spans="1:23" x14ac:dyDescent="0.4">
      <c r="C35" s="74" t="s">
        <v>40</v>
      </c>
      <c r="D35" s="74">
        <v>27651.867900735062</v>
      </c>
      <c r="E35" s="74">
        <v>2589.7730766187697</v>
      </c>
      <c r="F35" s="74">
        <v>29301.037231414946</v>
      </c>
      <c r="G35" s="74">
        <v>2424.7677116305185</v>
      </c>
      <c r="H35" s="15">
        <f t="shared" si="0"/>
        <v>33894.535599574971</v>
      </c>
      <c r="I35" s="1"/>
      <c r="O35" s="1"/>
      <c r="P35" s="1"/>
      <c r="Q35" s="1"/>
      <c r="R35" s="1"/>
      <c r="S35" s="1"/>
      <c r="T35" s="1"/>
      <c r="U35" s="1"/>
      <c r="V35" s="1"/>
      <c r="W35" s="1"/>
    </row>
    <row r="36" spans="1:23" x14ac:dyDescent="0.4">
      <c r="C36" s="1" t="s">
        <v>54</v>
      </c>
      <c r="D36" s="1">
        <v>26592.406607066816</v>
      </c>
      <c r="E36" s="1">
        <v>4591.2019251985403</v>
      </c>
      <c r="F36" s="1">
        <v>28460.369736889988</v>
      </c>
      <c r="G36" s="1">
        <v>4622.8483569271084</v>
      </c>
      <c r="H36" s="15">
        <f t="shared" si="0"/>
        <v>33894.535599574971</v>
      </c>
      <c r="I36" s="1"/>
      <c r="O36" s="1"/>
      <c r="P36" s="1"/>
      <c r="Q36" s="1"/>
      <c r="R36" s="1"/>
      <c r="S36" s="1"/>
      <c r="T36" s="1"/>
      <c r="U36" s="1"/>
      <c r="V36" s="1"/>
      <c r="W36" s="1"/>
    </row>
    <row r="37" spans="1:23" x14ac:dyDescent="0.4">
      <c r="C37" s="74" t="s">
        <v>50</v>
      </c>
      <c r="D37" s="74">
        <v>30665.965104295254</v>
      </c>
      <c r="E37" s="74">
        <v>3031.3433192658354</v>
      </c>
      <c r="F37" s="74">
        <v>32347.217295402112</v>
      </c>
      <c r="G37" s="74">
        <v>3531.1786911569993</v>
      </c>
      <c r="H37" s="15">
        <f t="shared" si="0"/>
        <v>33894.535599574971</v>
      </c>
      <c r="I37" s="1"/>
      <c r="O37" s="1"/>
      <c r="P37" s="1"/>
      <c r="Q37" s="1"/>
      <c r="R37" s="1"/>
      <c r="S37" s="1"/>
      <c r="T37" s="1"/>
      <c r="U37" s="1"/>
      <c r="V37" s="1"/>
      <c r="W37" s="1"/>
    </row>
    <row r="38" spans="1:23" x14ac:dyDescent="0.4">
      <c r="C38" s="1" t="s">
        <v>55</v>
      </c>
      <c r="D38" s="1">
        <v>29384.729719158258</v>
      </c>
      <c r="E38" s="1">
        <v>3037.8888628125897</v>
      </c>
      <c r="F38" s="1">
        <v>32081.313439819089</v>
      </c>
      <c r="G38" s="1">
        <v>2852.1113031724785</v>
      </c>
      <c r="H38" s="15">
        <f t="shared" si="0"/>
        <v>33894.535599574971</v>
      </c>
      <c r="I38" s="1"/>
      <c r="O38" s="1"/>
      <c r="P38" s="1"/>
      <c r="Q38" s="1"/>
      <c r="R38" s="1"/>
      <c r="S38" s="1"/>
      <c r="T38" s="1"/>
      <c r="U38" s="1"/>
      <c r="V38" s="1"/>
      <c r="W38" s="1"/>
    </row>
    <row r="39" spans="1:23" x14ac:dyDescent="0.4">
      <c r="C39" s="74" t="s">
        <v>53</v>
      </c>
      <c r="D39" s="74">
        <v>29361.89585148064</v>
      </c>
      <c r="E39" s="74">
        <v>1333.4910580821388</v>
      </c>
      <c r="F39" s="74">
        <v>31298.871088976997</v>
      </c>
      <c r="G39" s="74">
        <v>1286.0109791851464</v>
      </c>
      <c r="H39" s="15">
        <f t="shared" si="0"/>
        <v>33894.535599574971</v>
      </c>
      <c r="I39" s="1"/>
      <c r="O39" s="1"/>
      <c r="P39" s="1"/>
      <c r="Q39" s="1"/>
      <c r="R39" s="1"/>
      <c r="S39" s="1"/>
      <c r="T39" s="1"/>
      <c r="U39" s="1"/>
      <c r="V39" s="1"/>
      <c r="W39" s="1"/>
    </row>
    <row r="40" spans="1:23" x14ac:dyDescent="0.4">
      <c r="C40" s="1" t="s">
        <v>37</v>
      </c>
      <c r="D40" s="1">
        <v>30466.00574921893</v>
      </c>
      <c r="E40" s="1">
        <v>3054.9227253655677</v>
      </c>
      <c r="F40" s="1">
        <v>31760.951753321078</v>
      </c>
      <c r="G40" s="1">
        <v>3350.5601609378796</v>
      </c>
      <c r="H40" s="15">
        <f t="shared" si="0"/>
        <v>33894.535599574971</v>
      </c>
      <c r="I40" s="1"/>
      <c r="O40" s="1"/>
      <c r="P40" s="1"/>
      <c r="Q40" s="1"/>
      <c r="R40" s="1"/>
      <c r="S40" s="1"/>
      <c r="T40" s="1"/>
      <c r="U40" s="1"/>
      <c r="V40" s="1"/>
      <c r="W40" s="1"/>
    </row>
    <row r="41" spans="1:23" x14ac:dyDescent="0.4">
      <c r="C41" s="74" t="s">
        <v>39</v>
      </c>
      <c r="D41" s="74">
        <v>31469.904471325761</v>
      </c>
      <c r="E41" s="74">
        <v>2821.7273002116294</v>
      </c>
      <c r="F41" s="74">
        <v>32418.718286036459</v>
      </c>
      <c r="G41" s="74">
        <v>2881.6638476476851</v>
      </c>
      <c r="H41" s="15">
        <f t="shared" si="0"/>
        <v>33894.535599574971</v>
      </c>
      <c r="I41" s="1"/>
      <c r="O41" s="1"/>
      <c r="P41" s="1"/>
      <c r="Q41" s="1"/>
      <c r="R41" s="1"/>
      <c r="S41" s="1"/>
      <c r="T41" s="1"/>
      <c r="U41" s="1"/>
      <c r="V41" s="1"/>
      <c r="W41" s="1"/>
    </row>
    <row r="42" spans="1:23" x14ac:dyDescent="0.4">
      <c r="C42" s="1" t="s">
        <v>52</v>
      </c>
      <c r="D42" s="1">
        <v>32199.940211226367</v>
      </c>
      <c r="E42" s="1">
        <v>1380.055939359441</v>
      </c>
      <c r="F42" s="1">
        <v>33769.757260600578</v>
      </c>
      <c r="G42" s="1">
        <v>1500.4213512013648</v>
      </c>
      <c r="H42" s="15">
        <f t="shared" si="0"/>
        <v>33894.535599574971</v>
      </c>
      <c r="I42" s="1"/>
      <c r="O42" s="1"/>
      <c r="P42" s="1"/>
      <c r="Q42" s="1"/>
      <c r="R42" s="1"/>
      <c r="S42" s="1"/>
      <c r="T42" s="1"/>
      <c r="U42" s="1"/>
      <c r="V42" s="1"/>
      <c r="W42" s="1"/>
    </row>
    <row r="43" spans="1:23" x14ac:dyDescent="0.4">
      <c r="C43" s="74" t="s">
        <v>41</v>
      </c>
      <c r="D43" s="74">
        <v>30495.100489193814</v>
      </c>
      <c r="E43" s="74">
        <v>3119.9357838460023</v>
      </c>
      <c r="F43" s="74">
        <v>32561.995929750508</v>
      </c>
      <c r="G43" s="74">
        <v>3143.1371071078615</v>
      </c>
      <c r="H43" s="15">
        <f t="shared" si="0"/>
        <v>33894.535599574971</v>
      </c>
      <c r="I43" s="1"/>
      <c r="O43" s="1"/>
      <c r="P43" s="1"/>
      <c r="Q43" s="1"/>
      <c r="R43" s="1"/>
      <c r="S43" s="1"/>
      <c r="T43" s="1"/>
      <c r="U43" s="1"/>
      <c r="V43" s="1"/>
      <c r="W43" s="1"/>
    </row>
    <row r="44" spans="1:23" x14ac:dyDescent="0.4">
      <c r="C44" s="1" t="s">
        <v>51</v>
      </c>
      <c r="D44" s="1">
        <v>28536.255795573328</v>
      </c>
      <c r="E44" s="1">
        <v>1518.7771112640814</v>
      </c>
      <c r="F44" s="1">
        <v>31317.975352431276</v>
      </c>
      <c r="G44" s="1">
        <v>1628.6939684033371</v>
      </c>
      <c r="H44" s="15">
        <f t="shared" si="0"/>
        <v>33894.535599574971</v>
      </c>
      <c r="I44" s="1"/>
      <c r="O44" s="1"/>
      <c r="P44" s="1"/>
      <c r="Q44" s="1"/>
      <c r="R44" s="1"/>
      <c r="S44" s="1"/>
      <c r="T44" s="1"/>
      <c r="U44" s="1"/>
      <c r="V44" s="1"/>
      <c r="W44" s="1"/>
    </row>
    <row r="45" spans="1:23" x14ac:dyDescent="0.4">
      <c r="C45" s="74" t="s">
        <v>45</v>
      </c>
      <c r="D45" s="74">
        <v>30962.021362232823</v>
      </c>
      <c r="E45" s="74">
        <v>1485.8245925997126</v>
      </c>
      <c r="F45" s="74">
        <v>32699.647238709833</v>
      </c>
      <c r="G45" s="74">
        <v>1553.1128474939501</v>
      </c>
      <c r="H45" s="15">
        <f t="shared" si="0"/>
        <v>33894.535599574971</v>
      </c>
      <c r="I45" s="1"/>
      <c r="O45" s="1"/>
      <c r="P45" s="1"/>
      <c r="Q45" s="1"/>
      <c r="R45" s="1"/>
      <c r="S45" s="1"/>
      <c r="T45" s="1"/>
      <c r="U45" s="1"/>
      <c r="V45" s="1"/>
      <c r="W45" s="1"/>
    </row>
    <row r="46" spans="1:23" x14ac:dyDescent="0.4">
      <c r="C46" s="16" t="s">
        <v>251</v>
      </c>
      <c r="D46" s="16">
        <v>28931.73899647858</v>
      </c>
      <c r="E46" s="16">
        <v>3451.0367260018625</v>
      </c>
      <c r="F46" s="16">
        <v>30290.732012794229</v>
      </c>
      <c r="G46" s="16">
        <v>3603.8035867807434</v>
      </c>
      <c r="H46" s="15">
        <f t="shared" si="0"/>
        <v>33894.535599574971</v>
      </c>
      <c r="I46" s="1"/>
      <c r="O46" s="1"/>
      <c r="P46" s="1"/>
      <c r="Q46" s="1"/>
      <c r="R46" s="1"/>
      <c r="S46" s="1"/>
      <c r="T46" s="1"/>
      <c r="U46" s="1"/>
      <c r="V46" s="1"/>
      <c r="W46" s="1"/>
    </row>
  </sheetData>
  <hyperlinks>
    <hyperlink ref="A19" location="'Regional utveckling'!A1" display="Regional utveckling" xr:uid="{00000000-0004-0000-0900-000000000000}"/>
    <hyperlink ref="A18" location="'Läkemedel'!A1" display="Läkemedel" xr:uid="{00000000-0004-0000-0900-000001000000}"/>
    <hyperlink ref="A17" location="'Övrig hälso- och sjukvård'!A1" display="Övrig hälso- och sjukvård" xr:uid="{00000000-0004-0000-0900-000002000000}"/>
    <hyperlink ref="A16" location="'Tandvård'!A1" display="Tandvård" xr:uid="{00000000-0004-0000-0900-000003000000}"/>
    <hyperlink ref="A15" location="'Specialiserad psykiatrisk vård'!A1" display="Specialiserad psykiatrisk vård" xr:uid="{00000000-0004-0000-0900-000004000000}"/>
    <hyperlink ref="A14" location="'Specialiserad somatisk vård'!A1" display="Specialiserad somatisk vård" xr:uid="{00000000-0004-0000-0900-000005000000}"/>
    <hyperlink ref="A13" location="'Vårdcentraler'!A1" display="Vårdcentraler" xr:uid="{00000000-0004-0000-0900-000006000000}"/>
    <hyperlink ref="A12" location="'Primärvård'!A1" display="Primärvård" xr:uid="{00000000-0004-0000-0900-000007000000}"/>
    <hyperlink ref="A11" location="'Vårdplatser'!A1" display="Vårdplatser" xr:uid="{00000000-0004-0000-0900-000008000000}"/>
    <hyperlink ref="A10" location="'Hälso- och sjukvård'!A1" display="Hälso- och sjukvård" xr:uid="{00000000-0004-0000-0900-000009000000}"/>
    <hyperlink ref="A5" location="'Regionernas ekonomi'!A1" display="Regionernas ekonomi" xr:uid="{00000000-0004-0000-0900-00000B000000}"/>
    <hyperlink ref="A20" location="'Trafik och infrastruktur'!A1" display="Trafik och infrastruktur, samt allmän regional utveckling" xr:uid="{00000000-0004-0000-0900-00000C000000}"/>
    <hyperlink ref="A21" location="'Utbildning och kultur'!A1" display="Utbildning och kultur" xr:uid="{00000000-0004-0000-0900-00000D000000}"/>
    <hyperlink ref="A4" location="Innehåll!A1" display="Innehåll" xr:uid="{00000000-0004-0000-0900-00000E000000}"/>
    <hyperlink ref="A6" location="'Kostnader och intäkter'!A1" display="Kostnader för hälso- och sjukvård respektive regional utveckling" xr:uid="{53454DF8-5229-4C8A-956F-8C56A118DF64}"/>
    <hyperlink ref="A7" location="'Kostnader och intäkter 1'!A1" display="Kostnader och intäkter" xr:uid="{04B2EECF-1787-4ECF-8E2B-423D66E86105}"/>
    <hyperlink ref="A8" location="'Kostnader och intäkter 2'!A1" display="Nettokostnad per område " xr:uid="{A6A4DCB3-CD54-4291-87A9-512387464365}"/>
    <hyperlink ref="A9" location="'Kostnader och intäkter 3'!A1" display="Nettokostnad per invånare för hälso- och sjukvård samt regional utveckling " xr:uid="{BAE37526-58CD-4A91-B380-607C55F5F1D6}"/>
  </hyperlinks>
  <pageMargins left="0.7" right="0.7" top="0.75" bottom="0.75" header="0.3" footer="0.3"/>
  <pageSetup paperSize="9" orientation="landscape" r:id="rId1"/>
  <rowBreaks count="1" manualBreakCount="1">
    <brk id="23" min="2" max="7"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9">
    <tabColor theme="9"/>
  </sheetPr>
  <dimension ref="A1:O42"/>
  <sheetViews>
    <sheetView showGridLines="0" showRowColHeaders="0" zoomScaleNormal="100" zoomScaleSheetLayoutView="100" workbookViewId="0"/>
  </sheetViews>
  <sheetFormatPr defaultRowHeight="16.8" x14ac:dyDescent="0.4"/>
  <cols>
    <col min="1" max="1" width="59.5" customWidth="1"/>
    <col min="2" max="2" width="5.19921875" customWidth="1"/>
  </cols>
  <sheetData>
    <row r="1" spans="1:15" ht="40.049999999999997" customHeight="1" x14ac:dyDescent="0.6">
      <c r="A1" s="2" t="s">
        <v>4</v>
      </c>
    </row>
    <row r="2" spans="1:15" x14ac:dyDescent="0.4">
      <c r="A2" s="42"/>
      <c r="B2" s="4"/>
      <c r="C2" s="3" t="s">
        <v>32</v>
      </c>
    </row>
    <row r="3" spans="1:15" x14ac:dyDescent="0.4">
      <c r="A3" s="254"/>
      <c r="B3" s="4"/>
      <c r="C3" s="334" t="s">
        <v>451</v>
      </c>
      <c r="D3" s="334"/>
      <c r="E3" s="334"/>
      <c r="F3" s="334"/>
      <c r="G3" s="334"/>
      <c r="H3" s="334"/>
      <c r="I3" s="334"/>
      <c r="J3" s="334"/>
      <c r="K3" s="334"/>
      <c r="L3" s="334"/>
      <c r="M3" s="334"/>
      <c r="N3" s="334"/>
      <c r="O3" s="334"/>
    </row>
    <row r="4" spans="1:15" x14ac:dyDescent="0.4">
      <c r="A4" s="261" t="s">
        <v>14</v>
      </c>
      <c r="B4" s="4"/>
      <c r="C4" s="334"/>
      <c r="D4" s="334"/>
      <c r="E4" s="334"/>
      <c r="F4" s="334"/>
      <c r="G4" s="334"/>
      <c r="H4" s="334"/>
      <c r="I4" s="334"/>
      <c r="J4" s="334"/>
      <c r="K4" s="334"/>
      <c r="L4" s="334"/>
      <c r="M4" s="334"/>
      <c r="N4" s="334"/>
      <c r="O4" s="334"/>
    </row>
    <row r="5" spans="1:15" x14ac:dyDescent="0.4">
      <c r="A5" s="255" t="s">
        <v>0</v>
      </c>
      <c r="B5" s="4"/>
      <c r="C5" s="334"/>
      <c r="D5" s="334"/>
      <c r="E5" s="334"/>
      <c r="F5" s="334"/>
      <c r="G5" s="334"/>
      <c r="H5" s="334"/>
      <c r="I5" s="334"/>
      <c r="J5" s="334"/>
      <c r="K5" s="334"/>
      <c r="L5" s="334"/>
      <c r="M5" s="334"/>
      <c r="N5" s="334"/>
      <c r="O5" s="334"/>
    </row>
    <row r="6" spans="1:15" x14ac:dyDescent="0.4">
      <c r="A6" s="11" t="s">
        <v>2</v>
      </c>
      <c r="C6" s="334"/>
      <c r="D6" s="334"/>
      <c r="E6" s="334"/>
      <c r="F6" s="334"/>
      <c r="G6" s="334"/>
      <c r="H6" s="334"/>
      <c r="I6" s="334"/>
      <c r="J6" s="334"/>
      <c r="K6" s="334"/>
      <c r="L6" s="334"/>
      <c r="M6" s="334"/>
      <c r="N6" s="334"/>
      <c r="O6" s="334"/>
    </row>
    <row r="7" spans="1:15" x14ac:dyDescent="0.4">
      <c r="A7" s="18" t="s">
        <v>4</v>
      </c>
      <c r="B7" s="4"/>
      <c r="C7" s="334"/>
      <c r="D7" s="334"/>
      <c r="E7" s="334"/>
      <c r="F7" s="334"/>
      <c r="G7" s="334"/>
      <c r="H7" s="334"/>
      <c r="I7" s="334"/>
      <c r="J7" s="334"/>
      <c r="K7" s="334"/>
      <c r="L7" s="334"/>
      <c r="M7" s="334"/>
      <c r="N7" s="334"/>
      <c r="O7" s="334"/>
    </row>
    <row r="8" spans="1:15" x14ac:dyDescent="0.4">
      <c r="A8" s="284" t="s">
        <v>265</v>
      </c>
      <c r="C8" s="334"/>
      <c r="D8" s="334"/>
      <c r="E8" s="334"/>
      <c r="F8" s="334"/>
      <c r="G8" s="334"/>
      <c r="H8" s="334"/>
      <c r="I8" s="334"/>
      <c r="J8" s="334"/>
      <c r="K8" s="334"/>
      <c r="L8" s="334"/>
      <c r="M8" s="334"/>
      <c r="N8" s="334"/>
      <c r="O8" s="334"/>
    </row>
    <row r="9" spans="1:15" x14ac:dyDescent="0.4">
      <c r="A9" s="284" t="s">
        <v>267</v>
      </c>
    </row>
    <row r="10" spans="1:15" x14ac:dyDescent="0.4">
      <c r="A10" s="284" t="s">
        <v>21</v>
      </c>
    </row>
    <row r="11" spans="1:15" x14ac:dyDescent="0.4">
      <c r="A11" s="284" t="s">
        <v>15</v>
      </c>
    </row>
    <row r="12" spans="1:15" x14ac:dyDescent="0.4">
      <c r="A12" s="284" t="s">
        <v>16</v>
      </c>
    </row>
    <row r="13" spans="1:15" x14ac:dyDescent="0.4">
      <c r="A13" s="284" t="s">
        <v>17</v>
      </c>
    </row>
    <row r="14" spans="1:15" x14ac:dyDescent="0.4">
      <c r="A14" s="284" t="s">
        <v>18</v>
      </c>
    </row>
    <row r="15" spans="1:15" x14ac:dyDescent="0.4">
      <c r="A15" s="284" t="s">
        <v>20</v>
      </c>
    </row>
    <row r="16" spans="1:15" x14ac:dyDescent="0.4">
      <c r="A16" s="284" t="s">
        <v>19</v>
      </c>
    </row>
    <row r="17" spans="1:15" x14ac:dyDescent="0.4">
      <c r="A17" s="11" t="s">
        <v>6</v>
      </c>
    </row>
    <row r="18" spans="1:15" x14ac:dyDescent="0.4">
      <c r="A18" s="11" t="s">
        <v>8</v>
      </c>
      <c r="B18" s="4"/>
    </row>
    <row r="19" spans="1:15" x14ac:dyDescent="0.4">
      <c r="A19" s="11" t="s">
        <v>10</v>
      </c>
      <c r="B19" s="4"/>
    </row>
    <row r="20" spans="1:15" x14ac:dyDescent="0.4">
      <c r="A20" s="11" t="s">
        <v>12</v>
      </c>
      <c r="B20" s="4"/>
    </row>
    <row r="21" spans="1:15" x14ac:dyDescent="0.4">
      <c r="A21" s="11" t="s">
        <v>13</v>
      </c>
      <c r="B21" s="4"/>
    </row>
    <row r="22" spans="1:15" x14ac:dyDescent="0.4">
      <c r="A22" s="11" t="s">
        <v>1</v>
      </c>
      <c r="B22" s="4"/>
    </row>
    <row r="23" spans="1:15" x14ac:dyDescent="0.4">
      <c r="A23" s="11" t="s">
        <v>3</v>
      </c>
      <c r="B23" s="4"/>
    </row>
    <row r="24" spans="1:15" x14ac:dyDescent="0.4">
      <c r="A24" s="11" t="s">
        <v>5</v>
      </c>
      <c r="B24" s="4"/>
    </row>
    <row r="25" spans="1:15" x14ac:dyDescent="0.4">
      <c r="A25" s="11" t="s">
        <v>7</v>
      </c>
      <c r="B25" s="4"/>
    </row>
    <row r="26" spans="1:15" x14ac:dyDescent="0.4">
      <c r="A26" s="11" t="s">
        <v>9</v>
      </c>
    </row>
    <row r="27" spans="1:15" x14ac:dyDescent="0.4">
      <c r="A27" s="59" t="s">
        <v>11</v>
      </c>
    </row>
    <row r="28" spans="1:15" x14ac:dyDescent="0.4">
      <c r="A28" s="60"/>
    </row>
    <row r="29" spans="1:15" x14ac:dyDescent="0.4">
      <c r="A29" s="60"/>
      <c r="C29" s="63"/>
      <c r="D29" s="64"/>
      <c r="E29" s="64"/>
      <c r="F29" s="64"/>
      <c r="G29" s="64"/>
      <c r="H29" s="64"/>
      <c r="I29" s="64"/>
      <c r="J29" s="64"/>
      <c r="K29" s="64"/>
      <c r="L29" s="64"/>
      <c r="N29" s="64"/>
      <c r="O29" s="64"/>
    </row>
    <row r="30" spans="1:15" x14ac:dyDescent="0.4">
      <c r="A30" s="60"/>
      <c r="D30" s="64"/>
      <c r="E30" s="64"/>
      <c r="F30" s="64"/>
      <c r="G30" s="64"/>
      <c r="H30" s="64"/>
      <c r="I30" s="64"/>
      <c r="J30" s="64"/>
      <c r="K30" s="64"/>
      <c r="L30" s="64"/>
      <c r="M30" s="64"/>
      <c r="N30" s="64"/>
      <c r="O30" s="64"/>
    </row>
    <row r="31" spans="1:15" x14ac:dyDescent="0.4">
      <c r="A31" s="60"/>
      <c r="C31" s="64"/>
      <c r="D31" s="64"/>
      <c r="E31" s="64"/>
      <c r="F31" s="64"/>
      <c r="G31" s="64"/>
      <c r="H31" s="64"/>
      <c r="I31" s="64"/>
      <c r="J31" s="64"/>
      <c r="K31" s="64"/>
      <c r="L31" s="64"/>
      <c r="M31" s="64"/>
      <c r="N31" s="64"/>
      <c r="O31" s="64"/>
    </row>
    <row r="32" spans="1:15" x14ac:dyDescent="0.4">
      <c r="A32" s="60"/>
      <c r="C32" s="64"/>
      <c r="D32" s="64"/>
      <c r="E32" s="64"/>
      <c r="F32" s="64"/>
      <c r="G32" s="64"/>
      <c r="H32" s="64"/>
      <c r="I32" s="64"/>
      <c r="J32" s="64"/>
      <c r="K32" s="64"/>
      <c r="L32" s="64"/>
      <c r="M32" s="64"/>
      <c r="N32" s="64"/>
      <c r="O32" s="64"/>
    </row>
    <row r="33" spans="1:4" x14ac:dyDescent="0.4">
      <c r="A33" s="60"/>
      <c r="D33" s="65"/>
    </row>
    <row r="34" spans="1:4" x14ac:dyDescent="0.4">
      <c r="A34" s="60"/>
      <c r="C34" s="66" t="s">
        <v>399</v>
      </c>
    </row>
    <row r="35" spans="1:4" x14ac:dyDescent="0.4">
      <c r="C35" s="64"/>
    </row>
    <row r="36" spans="1:4" x14ac:dyDescent="0.4">
      <c r="C36" s="64"/>
    </row>
    <row r="37" spans="1:4" x14ac:dyDescent="0.4">
      <c r="C37" s="64"/>
    </row>
    <row r="38" spans="1:4" x14ac:dyDescent="0.4">
      <c r="C38" s="64"/>
    </row>
    <row r="39" spans="1:4" x14ac:dyDescent="0.4">
      <c r="C39" s="64"/>
    </row>
    <row r="40" spans="1:4" x14ac:dyDescent="0.4">
      <c r="C40" s="64"/>
    </row>
    <row r="41" spans="1:4" x14ac:dyDescent="0.4">
      <c r="C41" s="64"/>
    </row>
    <row r="42" spans="1:4" x14ac:dyDescent="0.4">
      <c r="C42" s="64"/>
    </row>
  </sheetData>
  <mergeCells count="1">
    <mergeCell ref="C3:O8"/>
  </mergeCells>
  <hyperlinks>
    <hyperlink ref="A25" location="'Regional utveckling'!A1" display="Regional utveckling" xr:uid="{00000000-0004-0000-0A00-000000000000}"/>
    <hyperlink ref="A24" location="'Läkemedel'!A1" display="Läkemedel" xr:uid="{00000000-0004-0000-0A00-000001000000}"/>
    <hyperlink ref="A23" location="'Övrig hälso- och sjukvård'!A1" display="Övrig hälso- och sjukvård" xr:uid="{00000000-0004-0000-0A00-000002000000}"/>
    <hyperlink ref="A22" location="'Tandvård'!A1" display="Tandvård" xr:uid="{00000000-0004-0000-0A00-000003000000}"/>
    <hyperlink ref="A21" location="'Specialiserad psykiatrisk vård'!A1" display="Specialiserad psykiatrisk vård" xr:uid="{00000000-0004-0000-0A00-000004000000}"/>
    <hyperlink ref="A20" location="'Specialiserad somatisk vård'!A1" display="Specialiserad somatisk vård" xr:uid="{00000000-0004-0000-0A00-000005000000}"/>
    <hyperlink ref="A19" location="'Vårdcentraler'!A1" display="Vårdcentraler" xr:uid="{00000000-0004-0000-0A00-000006000000}"/>
    <hyperlink ref="A18" location="'Primärvård'!A1" display="Primärvård" xr:uid="{00000000-0004-0000-0A00-000007000000}"/>
    <hyperlink ref="A17" location="'Vårdplatser'!A1" display="Vårdplatser" xr:uid="{00000000-0004-0000-0A00-000008000000}"/>
    <hyperlink ref="A7" location="'Hälso- och sjukvård'!A1" display="Hälso- och sjukvård" xr:uid="{00000000-0004-0000-0A00-000009000000}"/>
    <hyperlink ref="A5" location="'Regionernas ekonomi'!A1" display="Regionernas ekonomi" xr:uid="{00000000-0004-0000-0A00-00000B000000}"/>
    <hyperlink ref="A26" location="'Trafik och infrastruktur'!A1" display="Trafik och infrastruktur, samt allmän regional utveckling" xr:uid="{00000000-0004-0000-0A00-00000C000000}"/>
    <hyperlink ref="A27" location="'Utbildning och kultur'!A1" display="Utbildning och kultur" xr:uid="{00000000-0004-0000-0A00-00000D000000}"/>
    <hyperlink ref="A4" location="Innehåll!A1" display="Innehåll" xr:uid="{00000000-0004-0000-0A00-00000E000000}"/>
    <hyperlink ref="A6" location="'Kostnader och intäkter'!A1" display="Kostnader för hälso- och sjukvård respektive regional utveckling" xr:uid="{05BE43B3-3A3C-4839-B234-948D25E7F135}"/>
    <hyperlink ref="A8" location="'Hälso- och sjukvård 1'!A1" display="Hälso- och sjukvård 1" xr:uid="{87452C9C-AE7D-4138-8B2B-FB52616D3647}"/>
    <hyperlink ref="A9" location="'Hälso- och sjukvård 2'!A1" display="Hälso- och sjukvård 2" xr:uid="{720331B0-6E18-417D-BB34-431B763C0CD5}"/>
    <hyperlink ref="A10" location="'Hälso- och sjukvård 3'!A1" display="Hälso- och sjukvård 3" xr:uid="{3724B88C-5A75-4154-BA77-8A958D094C3D}"/>
    <hyperlink ref="A11" location="'Hälso- och sjukvård 4'!A1" display="Hälso- och sjukvård 4" xr:uid="{E8FFDB9B-D480-4FBE-9654-76741CDD99A8}"/>
    <hyperlink ref="A12" location="'Hälso- och sjukvård 5'!A1" display="Hälso- och sjukvård 5" xr:uid="{C5EA7903-7567-4BE5-89D5-3D1CD46A5875}"/>
    <hyperlink ref="A13" location="'Hälso- och sjukvård 6'!A1" display="Hälso- och sjukvård 6" xr:uid="{9BB87DDD-4716-42E0-9E90-AA51067B0801}"/>
    <hyperlink ref="A14" location="'Hälso- och sjukvård 7'!A1" display="Hälso- och sjukvård 7" xr:uid="{F74FD571-D812-4339-9276-F3A956BD0C49}"/>
    <hyperlink ref="A15" location="'Hälso- och sjukvård 8'!A1" display="Hälso- och sjukvård 8" xr:uid="{7D860F27-D543-4063-8730-A3F05FAB58B8}"/>
    <hyperlink ref="A16" location="'Hälso- och sjukvård 9'!A1" display="Hälso- och sjukvård 9" xr:uid="{4AC2037F-83FA-44BF-97FB-95EE66E7277B}"/>
  </hyperlinks>
  <pageMargins left="0.7" right="0.7" top="0.75" bottom="0.75" header="0.3" footer="0.3"/>
  <pageSetup paperSize="9" orientation="landscape" r:id="rId1"/>
  <colBreaks count="1" manualBreakCount="1">
    <brk id="1"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28">
    <tabColor theme="9"/>
  </sheetPr>
  <dimension ref="A1:L41"/>
  <sheetViews>
    <sheetView showGridLines="0" showRowColHeaders="0" zoomScaleNormal="100" zoomScaleSheetLayoutView="100" workbookViewId="0">
      <selection activeCell="D5" sqref="D5:E5"/>
    </sheetView>
  </sheetViews>
  <sheetFormatPr defaultRowHeight="16.8" x14ac:dyDescent="0.4"/>
  <cols>
    <col min="1" max="1" width="59.5" customWidth="1"/>
    <col min="2" max="2" width="5.19921875" customWidth="1"/>
    <col min="3" max="3" width="60.19921875" customWidth="1"/>
    <col min="4" max="5" width="10.59765625" customWidth="1"/>
    <col min="9" max="11" width="9.19921875" bestFit="1" customWidth="1"/>
  </cols>
  <sheetData>
    <row r="1" spans="1:12" ht="40.049999999999997" customHeight="1" x14ac:dyDescent="0.6">
      <c r="A1" s="2" t="s">
        <v>4</v>
      </c>
    </row>
    <row r="2" spans="1:12" x14ac:dyDescent="0.4">
      <c r="A2" s="42"/>
    </row>
    <row r="3" spans="1:12" x14ac:dyDescent="0.4">
      <c r="A3" s="254"/>
      <c r="C3" s="3" t="s">
        <v>266</v>
      </c>
    </row>
    <row r="4" spans="1:12" x14ac:dyDescent="0.4">
      <c r="A4" s="261" t="s">
        <v>14</v>
      </c>
      <c r="C4" s="21" t="s">
        <v>354</v>
      </c>
    </row>
    <row r="5" spans="1:12" x14ac:dyDescent="0.4">
      <c r="A5" s="255" t="s">
        <v>0</v>
      </c>
      <c r="C5" s="102" t="s">
        <v>263</v>
      </c>
      <c r="D5" s="102" t="s">
        <v>412</v>
      </c>
      <c r="E5" s="102" t="s">
        <v>422</v>
      </c>
      <c r="I5" s="1"/>
      <c r="J5" s="1"/>
      <c r="K5" s="1"/>
    </row>
    <row r="6" spans="1:12" x14ac:dyDescent="0.4">
      <c r="A6" s="11" t="s">
        <v>2</v>
      </c>
      <c r="C6" s="1" t="s">
        <v>252</v>
      </c>
      <c r="D6" s="1">
        <v>88159.620750777322</v>
      </c>
      <c r="E6" s="1">
        <v>89362.204499681116</v>
      </c>
      <c r="I6" s="1"/>
      <c r="J6" s="1"/>
      <c r="K6" s="1"/>
      <c r="L6" s="1"/>
    </row>
    <row r="7" spans="1:12" x14ac:dyDescent="0.4">
      <c r="A7" s="18" t="s">
        <v>4</v>
      </c>
      <c r="C7" s="74" t="s">
        <v>253</v>
      </c>
      <c r="D7" s="74">
        <v>42745.010404939523</v>
      </c>
      <c r="E7" s="74">
        <v>41923.435939715178</v>
      </c>
      <c r="I7" s="1"/>
      <c r="J7" s="1"/>
      <c r="K7" s="1"/>
      <c r="L7" s="1"/>
    </row>
    <row r="8" spans="1:12" x14ac:dyDescent="0.4">
      <c r="A8" s="283" t="s">
        <v>265</v>
      </c>
      <c r="C8" s="1" t="s">
        <v>178</v>
      </c>
      <c r="D8" s="1">
        <v>68506.841485905825</v>
      </c>
      <c r="E8" s="1">
        <v>71525.586824884624</v>
      </c>
      <c r="I8" s="1"/>
      <c r="J8" s="1"/>
      <c r="K8" s="1"/>
      <c r="L8" s="1"/>
    </row>
    <row r="9" spans="1:12" x14ac:dyDescent="0.4">
      <c r="A9" s="284" t="s">
        <v>267</v>
      </c>
      <c r="C9" s="103" t="s">
        <v>184</v>
      </c>
      <c r="D9" s="103">
        <v>13755.652813103883</v>
      </c>
      <c r="E9" s="103">
        <v>14191.739817411915</v>
      </c>
      <c r="I9" s="1"/>
      <c r="J9" s="1"/>
      <c r="K9" s="1"/>
      <c r="L9" s="1"/>
    </row>
    <row r="10" spans="1:12" x14ac:dyDescent="0.4">
      <c r="A10" s="284" t="s">
        <v>21</v>
      </c>
      <c r="C10" s="1" t="s">
        <v>179</v>
      </c>
      <c r="D10" s="1">
        <v>3975.3439895294987</v>
      </c>
      <c r="E10" s="1">
        <v>3403.7738602191966</v>
      </c>
      <c r="I10" s="1"/>
      <c r="J10" s="1"/>
      <c r="K10" s="1"/>
      <c r="L10" s="1"/>
    </row>
    <row r="11" spans="1:12" x14ac:dyDescent="0.4">
      <c r="A11" s="284" t="s">
        <v>15</v>
      </c>
      <c r="C11" s="74" t="s">
        <v>254</v>
      </c>
      <c r="D11" s="74">
        <v>76038.78377811359</v>
      </c>
      <c r="E11" s="74">
        <v>80431.349672289041</v>
      </c>
      <c r="I11" s="1"/>
      <c r="J11" s="1"/>
      <c r="K11" s="1"/>
      <c r="L11" s="1"/>
    </row>
    <row r="12" spans="1:12" x14ac:dyDescent="0.4">
      <c r="A12" s="284" t="s">
        <v>16</v>
      </c>
      <c r="C12" s="51" t="s">
        <v>255</v>
      </c>
      <c r="D12" s="51">
        <v>28118.103438561564</v>
      </c>
      <c r="E12" s="51">
        <v>30141.998907270441</v>
      </c>
      <c r="I12" s="1"/>
      <c r="J12" s="1"/>
      <c r="K12" s="1"/>
      <c r="L12" s="1"/>
    </row>
    <row r="13" spans="1:12" x14ac:dyDescent="0.4">
      <c r="A13" s="284" t="s">
        <v>17</v>
      </c>
      <c r="C13" s="74" t="s">
        <v>256</v>
      </c>
      <c r="D13" s="74">
        <v>3003.0560352034636</v>
      </c>
      <c r="E13" s="74">
        <v>3227.0205255972801</v>
      </c>
      <c r="L13" s="1"/>
    </row>
    <row r="14" spans="1:12" x14ac:dyDescent="0.4">
      <c r="A14" s="284" t="s">
        <v>18</v>
      </c>
      <c r="C14" s="107" t="s">
        <v>257</v>
      </c>
      <c r="D14" s="107">
        <f>D13+D11+D10+D8+D7+D6</f>
        <v>282428.65644446923</v>
      </c>
      <c r="E14" s="107">
        <f>E13+E11+E10+E8+E7+E6</f>
        <v>289873.37132238643</v>
      </c>
      <c r="I14" s="1"/>
      <c r="J14" s="1"/>
      <c r="K14" s="1"/>
      <c r="L14" s="1"/>
    </row>
    <row r="15" spans="1:12" x14ac:dyDescent="0.4">
      <c r="A15" s="284" t="s">
        <v>20</v>
      </c>
      <c r="C15" s="106" t="s">
        <v>258</v>
      </c>
      <c r="D15" s="104">
        <f>D14-D9</f>
        <v>268673.00363136537</v>
      </c>
      <c r="E15" s="104">
        <f>E14-E9</f>
        <v>275681.6315049745</v>
      </c>
      <c r="I15" s="1"/>
      <c r="J15" s="1"/>
      <c r="K15" s="1"/>
      <c r="L15" s="1"/>
    </row>
    <row r="16" spans="1:12" x14ac:dyDescent="0.4">
      <c r="A16" s="284" t="s">
        <v>19</v>
      </c>
      <c r="C16" s="109" t="s">
        <v>259</v>
      </c>
      <c r="D16" s="109">
        <v>272520.99928902119</v>
      </c>
      <c r="E16" s="109">
        <v>286710.65929691814</v>
      </c>
      <c r="I16" s="1"/>
      <c r="J16" s="1"/>
      <c r="K16" s="1"/>
      <c r="L16" s="1"/>
    </row>
    <row r="17" spans="1:12" x14ac:dyDescent="0.4">
      <c r="A17" s="11" t="s">
        <v>6</v>
      </c>
      <c r="C17" s="74" t="s">
        <v>260</v>
      </c>
      <c r="D17" s="74">
        <v>5921.2620068000115</v>
      </c>
      <c r="E17" s="74">
        <v>6084.3663685317451</v>
      </c>
      <c r="I17" s="1"/>
      <c r="J17" s="1"/>
      <c r="K17" s="1"/>
      <c r="L17" s="1"/>
    </row>
    <row r="18" spans="1:12" x14ac:dyDescent="0.4">
      <c r="A18" s="11" t="s">
        <v>8</v>
      </c>
      <c r="C18" s="1" t="s">
        <v>205</v>
      </c>
      <c r="D18" s="1">
        <v>16190.186842350371</v>
      </c>
      <c r="E18" s="1">
        <v>17102.158078711818</v>
      </c>
      <c r="I18" s="1"/>
      <c r="J18" s="1"/>
      <c r="K18" s="1"/>
      <c r="L18" s="1"/>
    </row>
    <row r="19" spans="1:12" x14ac:dyDescent="0.4">
      <c r="A19" s="11" t="s">
        <v>10</v>
      </c>
      <c r="C19" s="103" t="s">
        <v>206</v>
      </c>
      <c r="D19" s="103">
        <v>13441.995895188134</v>
      </c>
      <c r="E19" s="103">
        <v>13770.668592606304</v>
      </c>
      <c r="I19" s="1"/>
      <c r="J19" s="1"/>
      <c r="K19" s="1"/>
      <c r="L19" s="1"/>
    </row>
    <row r="20" spans="1:12" x14ac:dyDescent="0.4">
      <c r="A20" s="11" t="s">
        <v>12</v>
      </c>
      <c r="C20" s="1" t="s">
        <v>207</v>
      </c>
      <c r="D20" s="1">
        <v>2547.7616907363008</v>
      </c>
      <c r="E20" s="1">
        <v>2389.5909346472699</v>
      </c>
      <c r="I20" s="1"/>
      <c r="J20" s="1"/>
      <c r="K20" s="1"/>
      <c r="L20" s="1"/>
    </row>
    <row r="21" spans="1:12" x14ac:dyDescent="0.4">
      <c r="A21" s="11" t="s">
        <v>13</v>
      </c>
      <c r="C21" s="74" t="s">
        <v>208</v>
      </c>
      <c r="D21" s="74">
        <v>883.6010807883614</v>
      </c>
      <c r="E21" s="74">
        <v>927.75218065934212</v>
      </c>
      <c r="I21" s="1"/>
      <c r="J21" s="1"/>
      <c r="K21" s="1"/>
      <c r="L21" s="1"/>
    </row>
    <row r="22" spans="1:12" x14ac:dyDescent="0.4">
      <c r="A22" s="11" t="s">
        <v>1</v>
      </c>
      <c r="C22" s="1" t="s">
        <v>209</v>
      </c>
      <c r="D22" s="1">
        <v>31969.840582650442</v>
      </c>
      <c r="E22" s="1">
        <v>27953.880619188745</v>
      </c>
      <c r="L22" s="1"/>
    </row>
    <row r="23" spans="1:12" x14ac:dyDescent="0.4">
      <c r="A23" s="11" t="s">
        <v>3</v>
      </c>
      <c r="C23" s="74" t="s">
        <v>211</v>
      </c>
      <c r="D23" s="74">
        <v>1101.1401209459891</v>
      </c>
      <c r="E23" s="74">
        <v>1320.323753703005</v>
      </c>
      <c r="I23" s="1"/>
      <c r="J23" s="1"/>
      <c r="L23" s="1"/>
    </row>
    <row r="24" spans="1:12" x14ac:dyDescent="0.4">
      <c r="A24" s="11" t="s">
        <v>5</v>
      </c>
      <c r="C24" s="107" t="s">
        <v>261</v>
      </c>
      <c r="D24" s="107">
        <f>D23+D22+D21+D20+D18+D17</f>
        <v>58613.792324271482</v>
      </c>
      <c r="E24" s="107">
        <f>E23+E22+E21+E20+E18+E17</f>
        <v>55778.071935441927</v>
      </c>
      <c r="I24" s="1"/>
      <c r="J24" s="1"/>
      <c r="K24" s="1"/>
      <c r="L24" s="1"/>
    </row>
    <row r="25" spans="1:12" x14ac:dyDescent="0.4">
      <c r="A25" s="11" t="s">
        <v>7</v>
      </c>
      <c r="C25" s="106" t="s">
        <v>262</v>
      </c>
      <c r="D25" s="105">
        <f>D24-D19</f>
        <v>45171.796429083348</v>
      </c>
      <c r="E25" s="105">
        <f>E24-E19</f>
        <v>42007.40334283562</v>
      </c>
      <c r="I25" s="1"/>
      <c r="J25" s="1"/>
      <c r="K25" s="1"/>
      <c r="L25" s="1"/>
    </row>
    <row r="26" spans="1:12" x14ac:dyDescent="0.4">
      <c r="A26" s="11" t="s">
        <v>9</v>
      </c>
    </row>
    <row r="27" spans="1:12" x14ac:dyDescent="0.4">
      <c r="A27" s="59" t="s">
        <v>11</v>
      </c>
      <c r="D27" s="1"/>
      <c r="E27" s="1"/>
      <c r="I27" s="1"/>
      <c r="J27" s="1"/>
      <c r="K27" s="1"/>
    </row>
    <row r="28" spans="1:12" x14ac:dyDescent="0.4">
      <c r="A28" s="60"/>
      <c r="I28" s="1"/>
      <c r="J28" s="1"/>
      <c r="K28" s="1"/>
    </row>
    <row r="29" spans="1:12" x14ac:dyDescent="0.4">
      <c r="A29" s="60"/>
    </row>
    <row r="30" spans="1:12" x14ac:dyDescent="0.4">
      <c r="A30" s="60"/>
    </row>
    <row r="31" spans="1:12" x14ac:dyDescent="0.4">
      <c r="A31" s="60"/>
    </row>
    <row r="32" spans="1:12" x14ac:dyDescent="0.4">
      <c r="A32" s="60"/>
      <c r="C32" s="3"/>
      <c r="D32" s="1"/>
      <c r="E32" s="1"/>
    </row>
    <row r="33" spans="1:5" x14ac:dyDescent="0.4">
      <c r="A33" s="60"/>
      <c r="C33" s="3"/>
      <c r="D33" s="1"/>
      <c r="E33" s="1"/>
    </row>
    <row r="34" spans="1:5" x14ac:dyDescent="0.4">
      <c r="A34" s="60"/>
    </row>
    <row r="35" spans="1:5" x14ac:dyDescent="0.4">
      <c r="C35" s="3"/>
      <c r="D35" s="1"/>
      <c r="E35" s="1"/>
    </row>
    <row r="36" spans="1:5" x14ac:dyDescent="0.4">
      <c r="C36" s="3"/>
      <c r="D36" s="1"/>
      <c r="E36" s="1"/>
    </row>
    <row r="39" spans="1:5" x14ac:dyDescent="0.4">
      <c r="D39" s="1"/>
      <c r="E39" s="1"/>
    </row>
    <row r="40" spans="1:5" x14ac:dyDescent="0.4">
      <c r="D40" s="1"/>
      <c r="E40" s="1"/>
    </row>
    <row r="41" spans="1:5" x14ac:dyDescent="0.4">
      <c r="C41" s="3"/>
      <c r="D41" s="16"/>
      <c r="E41" s="16"/>
    </row>
  </sheetData>
  <hyperlinks>
    <hyperlink ref="A25" location="'Regional utveckling'!A1" display="Regional utveckling" xr:uid="{00000000-0004-0000-0B00-000000000000}"/>
    <hyperlink ref="A24" location="'Läkemedel'!A1" display="Läkemedel" xr:uid="{00000000-0004-0000-0B00-000001000000}"/>
    <hyperlink ref="A23" location="'Övrig hälso- och sjukvård'!A1" display="Övrig hälso- och sjukvård" xr:uid="{00000000-0004-0000-0B00-000002000000}"/>
    <hyperlink ref="A22" location="'Tandvård'!A1" display="Tandvård" xr:uid="{00000000-0004-0000-0B00-000003000000}"/>
    <hyperlink ref="A21" location="'Specialiserad psykiatrisk vård'!A1" display="Specialiserad psykiatrisk vård" xr:uid="{00000000-0004-0000-0B00-000004000000}"/>
    <hyperlink ref="A20" location="'Specialiserad somatisk vård'!A1" display="Specialiserad somatisk vård" xr:uid="{00000000-0004-0000-0B00-000005000000}"/>
    <hyperlink ref="A19" location="'Vårdcentraler'!A1" display="Vårdcentraler" xr:uid="{00000000-0004-0000-0B00-000006000000}"/>
    <hyperlink ref="A18" location="'Primärvård'!A1" display="Primärvård" xr:uid="{00000000-0004-0000-0B00-000007000000}"/>
    <hyperlink ref="A17" location="'Vårdplatser'!A1" display="Vårdplatser" xr:uid="{00000000-0004-0000-0B00-000008000000}"/>
    <hyperlink ref="A7" location="'Hälso- och sjukvård'!A1" display="Hälso- och sjukvård" xr:uid="{00000000-0004-0000-0B00-000009000000}"/>
    <hyperlink ref="A5" location="'Regionernas ekonomi'!A1" display="Regionernas ekonomi" xr:uid="{00000000-0004-0000-0B00-00000B000000}"/>
    <hyperlink ref="A26" location="'Trafik och infrastruktur'!A1" display="Trafik och infrastruktur, samt allmän regional utveckling" xr:uid="{00000000-0004-0000-0B00-00000C000000}"/>
    <hyperlink ref="A27" location="'Utbildning och kultur'!A1" display="Utbildning och kultur" xr:uid="{00000000-0004-0000-0B00-00000D000000}"/>
    <hyperlink ref="A4" location="Innehåll!A1" display="Innehåll" xr:uid="{00000000-0004-0000-0B00-00000E000000}"/>
    <hyperlink ref="A6" location="'Kostnader och intäkter'!A1" display="Kostnader för hälso- och sjukvård respektive regional utveckling" xr:uid="{0ECAC91D-8B9F-4A2C-938F-C948ED461095}"/>
    <hyperlink ref="A8" location="'Hälso- och sjukvård 1'!A1" display="Hälso- och sjukvård 1" xr:uid="{C9ECAE19-27A9-4184-975C-46D9A2B71899}"/>
    <hyperlink ref="A9" location="'Hälso- och sjukvård 2'!A1" display="Hälso- och sjukvård 2" xr:uid="{CE144DC0-369C-4DB9-B94E-C7297FD8D014}"/>
    <hyperlink ref="A10" location="'Hälso- och sjukvård 3'!A1" display="Hälso- och sjukvård 3" xr:uid="{1A15E84E-ACE6-4339-AFBD-D2BEBF55CE43}"/>
    <hyperlink ref="A11" location="'Hälso- och sjukvård 4'!A1" display="Hälso- och sjukvård 4" xr:uid="{60FA3814-17F7-489B-958E-475C61E0F88A}"/>
    <hyperlink ref="A12" location="'Hälso- och sjukvård 5'!A1" display="Hälso- och sjukvård 5" xr:uid="{87DA0919-3606-49CA-AAA9-88E778027E0B}"/>
    <hyperlink ref="A13" location="'Hälso- och sjukvård 6'!A1" display="Hälso- och sjukvård 6" xr:uid="{E43487B1-698F-4B84-A014-52FC26895528}"/>
    <hyperlink ref="A14" location="'Hälso- och sjukvård 7'!A1" display="Hälso- och sjukvård 7" xr:uid="{44C14C8E-09F1-4D87-B742-8CBAC21594AD}"/>
    <hyperlink ref="A15" location="'Hälso- och sjukvård 8'!A1" display="Hälso- och sjukvård 8" xr:uid="{6C198913-DBCE-4186-9985-613406F82626}"/>
    <hyperlink ref="A16" location="'Hälso- och sjukvård 9'!A1" display="Hälso- och sjukvård 9" xr:uid="{1A60DB0F-7452-454A-8042-6D5DBA6F60CA}"/>
  </hyperlinks>
  <pageMargins left="0.7" right="0.7" top="0.75" bottom="0.75" header="0.3" footer="0.3"/>
  <pageSetup paperSize="9" orientation="landscape" r:id="rId1"/>
  <ignoredErrors>
    <ignoredError sqref="D5:E5"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27">
    <tabColor theme="9"/>
  </sheetPr>
  <dimension ref="A1:Q46"/>
  <sheetViews>
    <sheetView showGridLines="0" showRowColHeaders="0" zoomScaleNormal="100" zoomScaleSheetLayoutView="100" workbookViewId="0"/>
  </sheetViews>
  <sheetFormatPr defaultRowHeight="16.8" x14ac:dyDescent="0.4"/>
  <cols>
    <col min="1" max="1" width="59.5" customWidth="1"/>
    <col min="2" max="2" width="5.19921875" customWidth="1"/>
    <col min="3" max="3" width="32.796875" customWidth="1"/>
    <col min="4" max="4" width="7.09765625" bestFit="1" customWidth="1"/>
    <col min="5" max="5" width="7.19921875" customWidth="1"/>
    <col min="6" max="6" width="8" customWidth="1"/>
    <col min="7" max="7" width="9.796875" customWidth="1"/>
    <col min="12" max="12" width="31.19921875" customWidth="1"/>
    <col min="15" max="17" width="9.19921875" bestFit="1" customWidth="1"/>
  </cols>
  <sheetData>
    <row r="1" spans="1:7" ht="40.049999999999997" customHeight="1" x14ac:dyDescent="0.6">
      <c r="A1" s="2" t="s">
        <v>4</v>
      </c>
    </row>
    <row r="2" spans="1:7" ht="16.8" customHeight="1" x14ac:dyDescent="0.4">
      <c r="A2" s="42"/>
    </row>
    <row r="3" spans="1:7" x14ac:dyDescent="0.4">
      <c r="A3" s="254"/>
      <c r="C3" s="3" t="s">
        <v>428</v>
      </c>
    </row>
    <row r="4" spans="1:7" x14ac:dyDescent="0.4">
      <c r="A4" s="261" t="s">
        <v>14</v>
      </c>
      <c r="C4" s="152" t="s">
        <v>164</v>
      </c>
    </row>
    <row r="5" spans="1:7" x14ac:dyDescent="0.4">
      <c r="A5" s="255" t="s">
        <v>0</v>
      </c>
      <c r="C5" s="73" t="s">
        <v>220</v>
      </c>
      <c r="D5" s="79" t="s">
        <v>412</v>
      </c>
      <c r="E5" s="73" t="s">
        <v>335</v>
      </c>
      <c r="F5" s="73" t="s">
        <v>422</v>
      </c>
      <c r="G5" s="73" t="s">
        <v>335</v>
      </c>
    </row>
    <row r="6" spans="1:7" x14ac:dyDescent="0.4">
      <c r="A6" s="11" t="s">
        <v>2</v>
      </c>
      <c r="C6" s="1" t="s">
        <v>225</v>
      </c>
      <c r="D6" s="1">
        <v>1385.912642792</v>
      </c>
      <c r="E6" s="52">
        <f t="shared" ref="E6:E15" si="0">D6/D$15</f>
        <v>4.5767770731563089E-3</v>
      </c>
      <c r="F6" s="1">
        <v>1266.1559592359999</v>
      </c>
      <c r="G6" s="52">
        <f t="shared" ref="G6:G15" si="1">F6/F$15</f>
        <v>3.9655649903833027E-3</v>
      </c>
    </row>
    <row r="7" spans="1:7" x14ac:dyDescent="0.4">
      <c r="A7" s="18" t="s">
        <v>4</v>
      </c>
      <c r="C7" s="74" t="s">
        <v>8</v>
      </c>
      <c r="D7" s="74">
        <v>52775.857786757828</v>
      </c>
      <c r="E7" s="81">
        <f t="shared" si="0"/>
        <v>0.17428467601535713</v>
      </c>
      <c r="F7" s="74">
        <v>56991.189856756588</v>
      </c>
      <c r="G7" s="81">
        <f t="shared" si="1"/>
        <v>0.17849480990683958</v>
      </c>
    </row>
    <row r="8" spans="1:7" x14ac:dyDescent="0.4">
      <c r="A8" s="284" t="s">
        <v>265</v>
      </c>
      <c r="C8" s="1" t="s">
        <v>245</v>
      </c>
      <c r="D8" s="1">
        <v>16239.34664251389</v>
      </c>
      <c r="E8" s="52">
        <f t="shared" si="0"/>
        <v>5.3628105482006271E-2</v>
      </c>
      <c r="F8" s="1">
        <v>16301.581708081818</v>
      </c>
      <c r="G8" s="52">
        <f t="shared" si="1"/>
        <v>5.1056097187623682E-2</v>
      </c>
    </row>
    <row r="9" spans="1:7" x14ac:dyDescent="0.4">
      <c r="A9" s="283" t="s">
        <v>267</v>
      </c>
      <c r="C9" s="74" t="s">
        <v>276</v>
      </c>
      <c r="D9" s="74">
        <v>10097.7831570568</v>
      </c>
      <c r="E9" s="81">
        <f t="shared" si="0"/>
        <v>3.3346475828244217E-2</v>
      </c>
      <c r="F9" s="74">
        <v>10447.419524308838</v>
      </c>
      <c r="G9" s="81">
        <f t="shared" si="1"/>
        <v>3.2721025244350603E-2</v>
      </c>
    </row>
    <row r="10" spans="1:7" x14ac:dyDescent="0.4">
      <c r="A10" s="284" t="s">
        <v>21</v>
      </c>
      <c r="C10" s="1" t="s">
        <v>246</v>
      </c>
      <c r="D10" s="1">
        <v>68382.685204672001</v>
      </c>
      <c r="E10" s="52">
        <f t="shared" si="0"/>
        <v>0.22582397777619476</v>
      </c>
      <c r="F10" s="1">
        <v>73088.191301273022</v>
      </c>
      <c r="G10" s="52">
        <f t="shared" si="1"/>
        <v>0.22891016744071019</v>
      </c>
    </row>
    <row r="11" spans="1:7" x14ac:dyDescent="0.4">
      <c r="A11" s="284" t="s">
        <v>15</v>
      </c>
      <c r="C11" s="74" t="s">
        <v>275</v>
      </c>
      <c r="D11" s="74">
        <v>95956.203698157042</v>
      </c>
      <c r="E11" s="81">
        <f t="shared" si="0"/>
        <v>0.31688155483458791</v>
      </c>
      <c r="F11" s="74">
        <v>97607.9412431979</v>
      </c>
      <c r="G11" s="81">
        <f t="shared" si="1"/>
        <v>0.30570533728797122</v>
      </c>
    </row>
    <row r="12" spans="1:7" x14ac:dyDescent="0.4">
      <c r="A12" s="284" t="s">
        <v>16</v>
      </c>
      <c r="C12" s="1" t="s">
        <v>1</v>
      </c>
      <c r="D12" s="1">
        <v>7344.0541423283294</v>
      </c>
      <c r="E12" s="52">
        <f t="shared" si="0"/>
        <v>2.4252682012419938E-2</v>
      </c>
      <c r="F12" s="1">
        <v>7526.3775644648176</v>
      </c>
      <c r="G12" s="52">
        <f t="shared" si="1"/>
        <v>2.3572403665072468E-2</v>
      </c>
    </row>
    <row r="13" spans="1:7" x14ac:dyDescent="0.4">
      <c r="A13" s="284" t="s">
        <v>17</v>
      </c>
      <c r="C13" s="74" t="s">
        <v>3</v>
      </c>
      <c r="D13" s="74">
        <v>22293.156014743337</v>
      </c>
      <c r="E13" s="81">
        <f t="shared" si="0"/>
        <v>7.3619939804450515E-2</v>
      </c>
      <c r="F13" s="74">
        <v>25695.802139599073</v>
      </c>
      <c r="G13" s="81">
        <f t="shared" si="1"/>
        <v>8.0478532380873574E-2</v>
      </c>
    </row>
    <row r="14" spans="1:7" x14ac:dyDescent="0.4">
      <c r="A14" s="284" t="s">
        <v>18</v>
      </c>
      <c r="C14" s="1" t="s">
        <v>269</v>
      </c>
      <c r="D14" s="1">
        <v>28339.103438561564</v>
      </c>
      <c r="E14" s="52">
        <f t="shared" si="0"/>
        <v>9.3585811173583139E-2</v>
      </c>
      <c r="F14" s="1">
        <v>30362.998907270448</v>
      </c>
      <c r="G14" s="52">
        <f t="shared" si="1"/>
        <v>9.5096061896175546E-2</v>
      </c>
    </row>
    <row r="15" spans="1:7" x14ac:dyDescent="0.4">
      <c r="A15" s="284" t="s">
        <v>20</v>
      </c>
      <c r="C15" s="75" t="s">
        <v>158</v>
      </c>
      <c r="D15" s="75">
        <f>SUM(D6:D14)</f>
        <v>302814.10272758274</v>
      </c>
      <c r="E15" s="89">
        <f t="shared" si="0"/>
        <v>1</v>
      </c>
      <c r="F15" s="75">
        <f>SUM(F6:F14)</f>
        <v>319287.65820418845</v>
      </c>
      <c r="G15" s="89">
        <f t="shared" si="1"/>
        <v>1</v>
      </c>
    </row>
    <row r="16" spans="1:7" x14ac:dyDescent="0.4">
      <c r="A16" s="284" t="s">
        <v>19</v>
      </c>
    </row>
    <row r="17" spans="1:17" x14ac:dyDescent="0.4">
      <c r="A17" s="11" t="s">
        <v>6</v>
      </c>
    </row>
    <row r="18" spans="1:17" x14ac:dyDescent="0.4">
      <c r="A18" s="11" t="s">
        <v>8</v>
      </c>
    </row>
    <row r="19" spans="1:17" x14ac:dyDescent="0.4">
      <c r="A19" s="11" t="s">
        <v>10</v>
      </c>
    </row>
    <row r="20" spans="1:17" x14ac:dyDescent="0.4">
      <c r="A20" s="11" t="s">
        <v>12</v>
      </c>
    </row>
    <row r="21" spans="1:17" x14ac:dyDescent="0.4">
      <c r="A21" s="11" t="s">
        <v>13</v>
      </c>
    </row>
    <row r="22" spans="1:17" x14ac:dyDescent="0.4">
      <c r="A22" s="11" t="s">
        <v>1</v>
      </c>
    </row>
    <row r="23" spans="1:17" x14ac:dyDescent="0.4">
      <c r="A23" s="11" t="s">
        <v>3</v>
      </c>
    </row>
    <row r="24" spans="1:17" x14ac:dyDescent="0.4">
      <c r="A24" s="11" t="s">
        <v>5</v>
      </c>
    </row>
    <row r="25" spans="1:17" x14ac:dyDescent="0.4">
      <c r="A25" s="11" t="s">
        <v>7</v>
      </c>
    </row>
    <row r="26" spans="1:17" x14ac:dyDescent="0.4">
      <c r="A26" s="11" t="s">
        <v>9</v>
      </c>
      <c r="O26" s="1"/>
      <c r="P26" s="1"/>
      <c r="Q26" s="1"/>
    </row>
    <row r="27" spans="1:17" x14ac:dyDescent="0.4">
      <c r="A27" s="59" t="s">
        <v>11</v>
      </c>
      <c r="O27" s="1"/>
      <c r="P27" s="1"/>
      <c r="Q27" s="1"/>
    </row>
    <row r="28" spans="1:17" x14ac:dyDescent="0.4">
      <c r="A28" s="60"/>
      <c r="L28" s="1"/>
      <c r="M28" s="1"/>
      <c r="N28" s="1"/>
      <c r="O28" s="1"/>
      <c r="P28" s="1"/>
      <c r="Q28" s="1"/>
    </row>
    <row r="29" spans="1:17" x14ac:dyDescent="0.4">
      <c r="A29" s="60"/>
      <c r="L29" s="113"/>
      <c r="M29" s="1"/>
      <c r="N29" s="1"/>
      <c r="O29" s="1"/>
      <c r="P29" s="1"/>
      <c r="Q29" s="1"/>
    </row>
    <row r="30" spans="1:17" x14ac:dyDescent="0.4">
      <c r="A30" s="60"/>
      <c r="L30" s="1"/>
      <c r="M30" s="1"/>
      <c r="N30" s="1"/>
      <c r="O30" s="1"/>
      <c r="P30" s="1"/>
      <c r="Q30" s="1"/>
    </row>
    <row r="31" spans="1:17" x14ac:dyDescent="0.4">
      <c r="A31" s="60"/>
      <c r="L31" s="1"/>
      <c r="M31" s="1"/>
      <c r="N31" s="1"/>
      <c r="O31" s="1"/>
      <c r="P31" s="1"/>
      <c r="Q31" s="1"/>
    </row>
    <row r="32" spans="1:17" x14ac:dyDescent="0.4">
      <c r="A32" s="60"/>
      <c r="L32" s="1"/>
      <c r="M32" s="1"/>
      <c r="N32" s="1"/>
      <c r="O32" s="1"/>
      <c r="P32" s="1"/>
      <c r="Q32" s="1"/>
    </row>
    <row r="33" spans="1:17" x14ac:dyDescent="0.4">
      <c r="A33" s="60"/>
      <c r="L33" s="1"/>
      <c r="M33" s="1"/>
      <c r="N33" s="1"/>
      <c r="O33" s="1"/>
      <c r="P33" s="1"/>
      <c r="Q33" s="1"/>
    </row>
    <row r="34" spans="1:17" x14ac:dyDescent="0.4">
      <c r="A34" s="60"/>
      <c r="L34" s="1"/>
      <c r="M34" s="1"/>
    </row>
    <row r="35" spans="1:17" x14ac:dyDescent="0.4">
      <c r="L35" s="1"/>
      <c r="M35" s="1"/>
    </row>
    <row r="36" spans="1:17" x14ac:dyDescent="0.4">
      <c r="L36" s="1"/>
      <c r="M36" s="1"/>
    </row>
    <row r="45" spans="1:17" x14ac:dyDescent="0.4">
      <c r="C45" s="22" t="s">
        <v>462</v>
      </c>
    </row>
    <row r="46" spans="1:17" x14ac:dyDescent="0.4">
      <c r="C46" s="22" t="s">
        <v>463</v>
      </c>
    </row>
  </sheetData>
  <hyperlinks>
    <hyperlink ref="A25" location="'Regional utveckling'!A1" display="Regional utveckling" xr:uid="{00000000-0004-0000-0C00-000000000000}"/>
    <hyperlink ref="A24" location="'Läkemedel'!A1" display="Läkemedel" xr:uid="{00000000-0004-0000-0C00-000001000000}"/>
    <hyperlink ref="A23" location="'Övrig hälso- och sjukvård'!A1" display="Övrig hälso- och sjukvård" xr:uid="{00000000-0004-0000-0C00-000002000000}"/>
    <hyperlink ref="A22" location="'Tandvård'!A1" display="Tandvård" xr:uid="{00000000-0004-0000-0C00-000003000000}"/>
    <hyperlink ref="A21" location="'Specialiserad psykiatrisk vård'!A1" display="Specialiserad psykiatrisk vård" xr:uid="{00000000-0004-0000-0C00-000004000000}"/>
    <hyperlink ref="A20" location="'Specialiserad somatisk vård'!A1" display="Specialiserad somatisk vård" xr:uid="{00000000-0004-0000-0C00-000005000000}"/>
    <hyperlink ref="A19" location="'Vårdcentraler'!A1" display="Vårdcentraler" xr:uid="{00000000-0004-0000-0C00-000006000000}"/>
    <hyperlink ref="A18" location="'Primärvård'!A1" display="Primärvård" xr:uid="{00000000-0004-0000-0C00-000007000000}"/>
    <hyperlink ref="A17" location="'Vårdplatser'!A1" display="Vårdplatser" xr:uid="{00000000-0004-0000-0C00-000008000000}"/>
    <hyperlink ref="A7" location="'Hälso- och sjukvård'!A1" display="Hälso- och sjukvård" xr:uid="{00000000-0004-0000-0C00-000009000000}"/>
    <hyperlink ref="A5" location="'Regionernas ekonomi'!A1" display="Regionernas ekonomi" xr:uid="{00000000-0004-0000-0C00-00000B000000}"/>
    <hyperlink ref="A26" location="'Trafik och infrastruktur'!A1" display="Trafik och infrastruktur, samt allmän regional utveckling" xr:uid="{00000000-0004-0000-0C00-00000C000000}"/>
    <hyperlink ref="A27" location="'Utbildning och kultur'!A1" display="Utbildning och kultur" xr:uid="{00000000-0004-0000-0C00-00000D000000}"/>
    <hyperlink ref="A4" location="Innehåll!A1" display="Innehåll" xr:uid="{00000000-0004-0000-0C00-00000E000000}"/>
    <hyperlink ref="A6" location="'Kostnader och intäkter'!A1" display="Kostnader för hälso- och sjukvård respektive regional utveckling" xr:uid="{49E7D995-B334-491E-BADD-131771C4D553}"/>
    <hyperlink ref="A8" location="'Hälso- och sjukvård 1'!A1" display="Hälso- och sjukvård 1" xr:uid="{A1A36E13-9239-4D66-A9C0-6E63820F74C2}"/>
    <hyperlink ref="A9" location="'Hälso- och sjukvård 2'!A1" display="Hälso- och sjukvård 2" xr:uid="{9442146C-D3B9-4492-A172-916C5AFC75BA}"/>
    <hyperlink ref="A10" location="'Hälso- och sjukvård 3'!A1" display="Hälso- och sjukvård 3" xr:uid="{E93DEC8B-1B64-40D2-A39F-A1D8CEA43C16}"/>
    <hyperlink ref="A11" location="'Hälso- och sjukvård 4'!A1" display="Hälso- och sjukvård 4" xr:uid="{8C9DECAE-E22F-4935-B725-224676941F8A}"/>
    <hyperlink ref="A12" location="'Hälso- och sjukvård 5'!A1" display="Hälso- och sjukvård 5" xr:uid="{5880B544-185E-432D-BD14-8D74E1326289}"/>
    <hyperlink ref="A13" location="'Hälso- och sjukvård 6'!A1" display="Hälso- och sjukvård 6" xr:uid="{E4B6EC55-3F4C-4CD9-9F2B-FA3FCBC211E5}"/>
    <hyperlink ref="A14" location="'Hälso- och sjukvård 7'!A1" display="Hälso- och sjukvård 7" xr:uid="{F60DED65-3EEB-4E0A-824F-2C6045686E3A}"/>
    <hyperlink ref="A15" location="'Hälso- och sjukvård 8'!A1" display="Hälso- och sjukvård 8" xr:uid="{AB6897A4-119F-45CA-9213-8809E75880F9}"/>
    <hyperlink ref="A16" location="'Hälso- och sjukvård 9'!A1" display="Hälso- och sjukvård 9" xr:uid="{77DAB99D-47B9-48AE-A6D8-0F8E56514339}"/>
  </hyperlinks>
  <pageMargins left="0.7" right="0.7" top="0.75" bottom="0.75" header="0.3" footer="0.3"/>
  <pageSetup paperSize="9" orientation="landscape" r:id="rId1"/>
  <rowBreaks count="1" manualBreakCount="1">
    <brk id="23" max="16383" man="1"/>
  </rowBreaks>
  <colBreaks count="1" manualBreakCount="1">
    <brk id="1" max="1048575" man="1"/>
  </colBreaks>
  <ignoredErrors>
    <ignoredError sqref="D5:F5"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8B9D9-12AE-49B6-A967-FC47FE622584}">
  <sheetPr>
    <tabColor theme="9"/>
  </sheetPr>
  <dimension ref="A1:AO74"/>
  <sheetViews>
    <sheetView showGridLines="0" showRowColHeaders="0" zoomScaleNormal="100" workbookViewId="0"/>
  </sheetViews>
  <sheetFormatPr defaultRowHeight="16.8" x14ac:dyDescent="0.4"/>
  <cols>
    <col min="1" max="1" width="59.5" customWidth="1"/>
    <col min="3" max="3" width="5.59765625" customWidth="1"/>
    <col min="4" max="4" width="18.69921875" customWidth="1"/>
    <col min="5" max="5" width="8.3984375" customWidth="1"/>
    <col min="6" max="7" width="14" customWidth="1"/>
    <col min="8" max="8" width="12.296875" customWidth="1"/>
    <col min="9" max="9" width="12" customWidth="1"/>
    <col min="10" max="10" width="11.09765625" bestFit="1" customWidth="1"/>
    <col min="11" max="11" width="14" customWidth="1"/>
    <col min="12" max="12" width="7.19921875" customWidth="1"/>
  </cols>
  <sheetData>
    <row r="1" spans="1:3" ht="35.4" x14ac:dyDescent="0.6">
      <c r="A1" s="2" t="s">
        <v>4</v>
      </c>
    </row>
    <row r="2" spans="1:3" x14ac:dyDescent="0.4">
      <c r="A2" s="42"/>
    </row>
    <row r="3" spans="1:3" x14ac:dyDescent="0.4">
      <c r="A3" s="254"/>
      <c r="C3" s="3" t="s">
        <v>468</v>
      </c>
    </row>
    <row r="4" spans="1:3" x14ac:dyDescent="0.4">
      <c r="A4" s="313" t="s">
        <v>14</v>
      </c>
    </row>
    <row r="5" spans="1:3" x14ac:dyDescent="0.4">
      <c r="A5" s="255" t="s">
        <v>0</v>
      </c>
    </row>
    <row r="6" spans="1:3" x14ac:dyDescent="0.4">
      <c r="A6" s="11" t="s">
        <v>2</v>
      </c>
    </row>
    <row r="7" spans="1:3" x14ac:dyDescent="0.4">
      <c r="A7" s="18" t="s">
        <v>4</v>
      </c>
    </row>
    <row r="8" spans="1:3" x14ac:dyDescent="0.4">
      <c r="A8" s="13" t="s">
        <v>265</v>
      </c>
    </row>
    <row r="9" spans="1:3" x14ac:dyDescent="0.4">
      <c r="A9" s="13" t="s">
        <v>267</v>
      </c>
    </row>
    <row r="10" spans="1:3" x14ac:dyDescent="0.4">
      <c r="A10" s="61" t="s">
        <v>21</v>
      </c>
    </row>
    <row r="11" spans="1:3" x14ac:dyDescent="0.4">
      <c r="A11" s="13" t="s">
        <v>15</v>
      </c>
    </row>
    <row r="12" spans="1:3" x14ac:dyDescent="0.4">
      <c r="A12" s="13" t="s">
        <v>16</v>
      </c>
    </row>
    <row r="13" spans="1:3" x14ac:dyDescent="0.4">
      <c r="A13" s="13" t="s">
        <v>17</v>
      </c>
    </row>
    <row r="14" spans="1:3" x14ac:dyDescent="0.4">
      <c r="A14" s="13" t="s">
        <v>18</v>
      </c>
    </row>
    <row r="15" spans="1:3" x14ac:dyDescent="0.4">
      <c r="A15" s="13" t="s">
        <v>20</v>
      </c>
    </row>
    <row r="16" spans="1:3" x14ac:dyDescent="0.4">
      <c r="A16" s="13" t="s">
        <v>19</v>
      </c>
    </row>
    <row r="17" spans="1:41" x14ac:dyDescent="0.4">
      <c r="A17" s="11" t="s">
        <v>6</v>
      </c>
    </row>
    <row r="18" spans="1:41" x14ac:dyDescent="0.4">
      <c r="A18" s="11" t="s">
        <v>8</v>
      </c>
    </row>
    <row r="19" spans="1:41" x14ac:dyDescent="0.4">
      <c r="A19" s="11" t="s">
        <v>10</v>
      </c>
    </row>
    <row r="20" spans="1:41" x14ac:dyDescent="0.4">
      <c r="A20" s="11" t="s">
        <v>12</v>
      </c>
    </row>
    <row r="21" spans="1:41" x14ac:dyDescent="0.4">
      <c r="A21" s="11" t="s">
        <v>13</v>
      </c>
    </row>
    <row r="22" spans="1:41" x14ac:dyDescent="0.4">
      <c r="A22" s="11" t="s">
        <v>1</v>
      </c>
    </row>
    <row r="23" spans="1:41" x14ac:dyDescent="0.4">
      <c r="A23" s="11" t="s">
        <v>3</v>
      </c>
    </row>
    <row r="24" spans="1:41" x14ac:dyDescent="0.4">
      <c r="A24" s="11" t="s">
        <v>5</v>
      </c>
    </row>
    <row r="25" spans="1:41" x14ac:dyDescent="0.4">
      <c r="A25" s="11" t="s">
        <v>7</v>
      </c>
    </row>
    <row r="26" spans="1:41" x14ac:dyDescent="0.4">
      <c r="A26" s="11" t="s">
        <v>9</v>
      </c>
      <c r="W26" s="30"/>
      <c r="AF26" s="30"/>
      <c r="AG26" s="30"/>
      <c r="AH26" s="30"/>
    </row>
    <row r="27" spans="1:41" x14ac:dyDescent="0.4">
      <c r="A27" s="59" t="s">
        <v>11</v>
      </c>
      <c r="C27" s="21"/>
      <c r="D27" s="3"/>
      <c r="H27" s="3"/>
      <c r="W27" s="30"/>
      <c r="AF27" s="30"/>
      <c r="AG27" s="30"/>
      <c r="AH27" s="30"/>
    </row>
    <row r="28" spans="1:41" ht="50.4" x14ac:dyDescent="0.4">
      <c r="A28" s="60"/>
      <c r="C28" s="73" t="s">
        <v>72</v>
      </c>
      <c r="D28" s="73" t="s">
        <v>57</v>
      </c>
      <c r="E28" s="82" t="s">
        <v>8</v>
      </c>
      <c r="F28" s="82" t="s">
        <v>531</v>
      </c>
      <c r="G28" s="82" t="s">
        <v>532</v>
      </c>
      <c r="H28" s="82" t="s">
        <v>534</v>
      </c>
      <c r="I28" s="82" t="s">
        <v>533</v>
      </c>
      <c r="J28" s="82" t="s">
        <v>1</v>
      </c>
      <c r="K28" s="82" t="s">
        <v>269</v>
      </c>
      <c r="L28" s="82" t="s">
        <v>235</v>
      </c>
      <c r="M28" s="32" t="s">
        <v>469</v>
      </c>
      <c r="W28" s="30"/>
      <c r="AF28" s="30"/>
      <c r="AG28" s="30"/>
      <c r="AH28" s="30"/>
    </row>
    <row r="29" spans="1:41" x14ac:dyDescent="0.4">
      <c r="A29" s="60"/>
      <c r="C29" s="306">
        <v>2021</v>
      </c>
      <c r="D29" s="1" t="s">
        <v>47</v>
      </c>
      <c r="E29" s="1">
        <v>5203.4272147483025</v>
      </c>
      <c r="F29" s="1">
        <v>733.70518218620134</v>
      </c>
      <c r="G29" s="1">
        <v>1972.9713279442715</v>
      </c>
      <c r="H29" s="1">
        <v>10705.802026301591</v>
      </c>
      <c r="I29" s="1">
        <v>5195.9742275703384</v>
      </c>
      <c r="J29" s="1">
        <v>484.0301117244183</v>
      </c>
      <c r="K29" s="1">
        <v>2570.0384118678057</v>
      </c>
      <c r="L29" s="1">
        <v>1972.5572731010511</v>
      </c>
      <c r="M29" s="34"/>
      <c r="W29" s="30"/>
      <c r="AF29" s="30"/>
      <c r="AG29" s="30"/>
      <c r="AH29" s="30"/>
      <c r="AJ29" s="30"/>
      <c r="AK29" s="30"/>
      <c r="AL29" s="30"/>
      <c r="AM29" s="30"/>
      <c r="AN29" s="30"/>
      <c r="AO29" s="30"/>
    </row>
    <row r="30" spans="1:41" x14ac:dyDescent="0.4">
      <c r="A30" s="60"/>
      <c r="C30" s="314"/>
      <c r="D30" s="74" t="s">
        <v>49</v>
      </c>
      <c r="E30" s="74">
        <v>4080.7440522902293</v>
      </c>
      <c r="F30" s="74">
        <v>1091.0674234101048</v>
      </c>
      <c r="G30" s="74">
        <v>1199.9210178570524</v>
      </c>
      <c r="H30" s="74">
        <v>7923.5290841615497</v>
      </c>
      <c r="I30" s="74">
        <v>8118.4529625898049</v>
      </c>
      <c r="J30" s="74">
        <v>670.84191926607366</v>
      </c>
      <c r="K30" s="74">
        <v>3316.2374122209676</v>
      </c>
      <c r="L30" s="74">
        <v>2106.1904786014084</v>
      </c>
      <c r="M30" s="34"/>
      <c r="W30" s="30"/>
      <c r="AF30" s="30"/>
      <c r="AG30" s="30"/>
      <c r="AH30" s="30"/>
      <c r="AJ30" s="30"/>
      <c r="AK30" s="30"/>
      <c r="AL30" s="30"/>
      <c r="AM30" s="30"/>
      <c r="AN30" s="30"/>
      <c r="AO30" s="30"/>
    </row>
    <row r="31" spans="1:41" x14ac:dyDescent="0.4">
      <c r="A31" s="60"/>
      <c r="C31" s="306"/>
      <c r="D31" s="1" t="s">
        <v>48</v>
      </c>
      <c r="E31" s="1">
        <v>5052.9984990109378</v>
      </c>
      <c r="F31" s="1">
        <v>1172.9583400982767</v>
      </c>
      <c r="G31" s="1">
        <v>1484.4218541356722</v>
      </c>
      <c r="H31" s="1">
        <v>9618.9210771336075</v>
      </c>
      <c r="I31" s="1">
        <v>7922.4389581214109</v>
      </c>
      <c r="J31" s="1">
        <v>791.91255164827157</v>
      </c>
      <c r="K31" s="1">
        <v>2879.3807840265608</v>
      </c>
      <c r="L31" s="1">
        <v>1885.3482924178513</v>
      </c>
      <c r="M31" s="34"/>
      <c r="W31" s="30"/>
      <c r="AF31" s="30"/>
      <c r="AG31" s="30"/>
      <c r="AH31" s="30"/>
      <c r="AJ31" s="30"/>
      <c r="AK31" s="30"/>
      <c r="AL31" s="30"/>
      <c r="AM31" s="30"/>
      <c r="AN31" s="30"/>
      <c r="AO31" s="30"/>
    </row>
    <row r="32" spans="1:41" x14ac:dyDescent="0.4">
      <c r="A32" s="60"/>
      <c r="C32" s="314"/>
      <c r="D32" s="74" t="s">
        <v>56</v>
      </c>
      <c r="E32" s="74">
        <v>4973.3449150954639</v>
      </c>
      <c r="F32" s="74">
        <v>1243.336228773866</v>
      </c>
      <c r="G32" s="74">
        <v>1479.65527225657</v>
      </c>
      <c r="H32" s="74">
        <v>9552.8247577197544</v>
      </c>
      <c r="I32" s="74">
        <v>7638.8534055490272</v>
      </c>
      <c r="J32" s="74">
        <v>830.31015277706808</v>
      </c>
      <c r="K32" s="74">
        <v>2605.8964794849521</v>
      </c>
      <c r="L32" s="74">
        <v>2350.4164324766234</v>
      </c>
      <c r="M32" s="34"/>
      <c r="W32" s="30"/>
      <c r="AF32" s="30"/>
      <c r="AG32" s="30"/>
      <c r="AH32" s="30"/>
      <c r="AJ32" s="30"/>
      <c r="AK32" s="30"/>
      <c r="AL32" s="30"/>
      <c r="AM32" s="30"/>
      <c r="AN32" s="30"/>
      <c r="AO32" s="30"/>
    </row>
    <row r="33" spans="1:41" x14ac:dyDescent="0.4">
      <c r="A33" s="60"/>
      <c r="C33" s="306"/>
      <c r="D33" s="1" t="s">
        <v>42</v>
      </c>
      <c r="E33" s="1">
        <v>4388.0655152425734</v>
      </c>
      <c r="F33" s="1">
        <v>1145.8836345977813</v>
      </c>
      <c r="G33" s="1">
        <v>1434.3717412222391</v>
      </c>
      <c r="H33" s="1">
        <v>8979.4206974805493</v>
      </c>
      <c r="I33" s="1">
        <v>6824.8032523728825</v>
      </c>
      <c r="J33" s="1">
        <v>813.30287831004944</v>
      </c>
      <c r="K33" s="1">
        <v>2625.8307270666696</v>
      </c>
      <c r="L33" s="1">
        <v>2623.2647346157619</v>
      </c>
      <c r="M33" s="34"/>
      <c r="W33" s="30"/>
      <c r="AF33" s="30"/>
      <c r="AG33" s="30"/>
      <c r="AH33" s="30"/>
      <c r="AJ33" s="30"/>
      <c r="AK33" s="30"/>
      <c r="AL33" s="30"/>
      <c r="AM33" s="30"/>
      <c r="AN33" s="30"/>
      <c r="AO33" s="30"/>
    </row>
    <row r="34" spans="1:41" x14ac:dyDescent="0.4">
      <c r="A34" s="60"/>
      <c r="C34" s="314"/>
      <c r="D34" s="74" t="s">
        <v>44</v>
      </c>
      <c r="E34" s="74">
        <v>4047.408281695682</v>
      </c>
      <c r="F34" s="74">
        <v>885.21687813514313</v>
      </c>
      <c r="G34" s="74">
        <v>1898.2984164453624</v>
      </c>
      <c r="H34" s="74">
        <v>8719.3862496311594</v>
      </c>
      <c r="I34" s="74">
        <v>7657.125995868988</v>
      </c>
      <c r="J34" s="74">
        <v>949.14920822268118</v>
      </c>
      <c r="K34" s="74">
        <v>2704.8293498573817</v>
      </c>
      <c r="L34" s="74">
        <v>2144.1919937051243</v>
      </c>
      <c r="M34" s="34"/>
      <c r="W34" s="30"/>
      <c r="AF34" s="30"/>
      <c r="AG34" s="30"/>
      <c r="AH34" s="30"/>
      <c r="AJ34" s="30"/>
      <c r="AK34" s="30"/>
      <c r="AL34" s="30"/>
      <c r="AM34" s="30"/>
      <c r="AN34" s="30"/>
      <c r="AO34" s="30"/>
    </row>
    <row r="35" spans="1:41" x14ac:dyDescent="0.4">
      <c r="C35" s="306"/>
      <c r="D35" s="1" t="s">
        <v>43</v>
      </c>
      <c r="E35" s="1">
        <v>5421.2602407201375</v>
      </c>
      <c r="F35" s="1">
        <v>962.88055021745731</v>
      </c>
      <c r="G35" s="1">
        <v>1254.172145241226</v>
      </c>
      <c r="H35" s="1">
        <v>8079.2960453120268</v>
      </c>
      <c r="I35" s="1">
        <v>8059.0674623242639</v>
      </c>
      <c r="J35" s="1">
        <v>829.37190249822993</v>
      </c>
      <c r="K35" s="1">
        <v>2803.681602103773</v>
      </c>
      <c r="L35" s="1">
        <v>1950.0354000202285</v>
      </c>
      <c r="M35" s="34"/>
      <c r="W35" s="30"/>
      <c r="AF35" s="30"/>
      <c r="AG35" s="30"/>
      <c r="AH35" s="30"/>
      <c r="AJ35" s="30"/>
      <c r="AK35" s="30"/>
      <c r="AL35" s="30"/>
      <c r="AM35" s="30"/>
      <c r="AN35" s="30"/>
      <c r="AO35" s="30"/>
    </row>
    <row r="36" spans="1:41" x14ac:dyDescent="0.4">
      <c r="C36" s="314"/>
      <c r="D36" s="74" t="s">
        <v>38</v>
      </c>
      <c r="E36" s="74">
        <v>4901.5589908362153</v>
      </c>
      <c r="F36" s="74">
        <v>1262.2743889444437</v>
      </c>
      <c r="G36" s="74">
        <v>1622.9242143571416</v>
      </c>
      <c r="H36" s="74">
        <v>13360.436714152227</v>
      </c>
      <c r="I36" s="74">
        <v>6213.0129014278455</v>
      </c>
      <c r="J36" s="74">
        <v>688.51330306060561</v>
      </c>
      <c r="K36" s="74">
        <v>3622.8914280093768</v>
      </c>
      <c r="L36" s="74">
        <v>3983.541253422075</v>
      </c>
      <c r="M36" s="34"/>
      <c r="W36" s="30"/>
      <c r="AF36" s="30"/>
      <c r="AG36" s="30"/>
      <c r="AH36" s="30"/>
      <c r="AJ36" s="30"/>
      <c r="AK36" s="30"/>
      <c r="AL36" s="30"/>
      <c r="AM36" s="30"/>
      <c r="AN36" s="30"/>
      <c r="AO36" s="30"/>
    </row>
    <row r="37" spans="1:41" x14ac:dyDescent="0.4">
      <c r="C37" s="306"/>
      <c r="D37" s="1" t="s">
        <v>36</v>
      </c>
      <c r="E37" s="1">
        <v>4901.3130989008223</v>
      </c>
      <c r="F37" s="1">
        <v>1094.7734007814418</v>
      </c>
      <c r="G37" s="1">
        <v>1679.9109080956605</v>
      </c>
      <c r="H37" s="1">
        <v>9991.3802324191347</v>
      </c>
      <c r="I37" s="1">
        <v>8525.3905635566298</v>
      </c>
      <c r="J37" s="1">
        <v>1176.5668157823541</v>
      </c>
      <c r="K37" s="1">
        <v>3051.5235596494208</v>
      </c>
      <c r="L37" s="1">
        <v>2497.8450581047837</v>
      </c>
      <c r="M37" s="34"/>
      <c r="W37" s="30"/>
      <c r="AF37" s="30"/>
      <c r="AG37" s="30"/>
      <c r="AH37" s="30"/>
      <c r="AJ37" s="30"/>
      <c r="AK37" s="30"/>
      <c r="AL37" s="30"/>
      <c r="AM37" s="30"/>
      <c r="AN37" s="30"/>
      <c r="AO37" s="30"/>
    </row>
    <row r="38" spans="1:41" x14ac:dyDescent="0.4">
      <c r="C38" s="314"/>
      <c r="D38" s="74" t="s">
        <v>46</v>
      </c>
      <c r="E38" s="74">
        <v>4177.0504661568348</v>
      </c>
      <c r="F38" s="74">
        <v>916.983082874307</v>
      </c>
      <c r="G38" s="74">
        <v>1547.3198210242972</v>
      </c>
      <c r="H38" s="74">
        <v>10059.717988484234</v>
      </c>
      <c r="I38" s="74">
        <v>6712.6584309321352</v>
      </c>
      <c r="J38" s="74">
        <v>680.25028076367721</v>
      </c>
      <c r="K38" s="74">
        <v>2705.3140096618358</v>
      </c>
      <c r="L38" s="74">
        <v>1761.9480542631513</v>
      </c>
      <c r="M38" s="34"/>
      <c r="W38" s="30"/>
      <c r="AF38" s="30"/>
      <c r="AG38" s="30"/>
      <c r="AH38" s="30"/>
      <c r="AJ38" s="30"/>
      <c r="AK38" s="30"/>
      <c r="AL38" s="30"/>
      <c r="AM38" s="30"/>
      <c r="AN38" s="30"/>
      <c r="AO38" s="30"/>
    </row>
    <row r="39" spans="1:41" x14ac:dyDescent="0.4">
      <c r="C39" s="306"/>
      <c r="D39" s="1" t="s">
        <v>40</v>
      </c>
      <c r="E39" s="1">
        <v>5021.7441930091136</v>
      </c>
      <c r="F39" s="1">
        <v>1062.5867126730016</v>
      </c>
      <c r="G39" s="1">
        <v>1164.8325218064736</v>
      </c>
      <c r="H39" s="1">
        <v>8023.7837244764469</v>
      </c>
      <c r="I39" s="1">
        <v>6117.5496163056996</v>
      </c>
      <c r="J39" s="1">
        <v>703.70436505909004</v>
      </c>
      <c r="K39" s="1">
        <v>3162.2532603823151</v>
      </c>
      <c r="L39" s="1">
        <v>2395.4135070229217</v>
      </c>
      <c r="M39" s="34"/>
      <c r="W39" s="30"/>
      <c r="AF39" s="30"/>
      <c r="AG39" s="30"/>
      <c r="AH39" s="30"/>
      <c r="AJ39" s="30"/>
      <c r="AK39" s="30"/>
      <c r="AL39" s="30"/>
      <c r="AM39" s="30"/>
      <c r="AN39" s="30"/>
      <c r="AO39" s="30"/>
    </row>
    <row r="40" spans="1:41" x14ac:dyDescent="0.4">
      <c r="C40" s="314"/>
      <c r="D40" s="74" t="s">
        <v>54</v>
      </c>
      <c r="E40" s="74">
        <v>6097.3408166505142</v>
      </c>
      <c r="F40" s="74">
        <v>1064.269376494032</v>
      </c>
      <c r="G40" s="74">
        <v>1421.8913963821719</v>
      </c>
      <c r="H40" s="74">
        <v>6888.2356683262087</v>
      </c>
      <c r="I40" s="74">
        <v>5631.9737010268454</v>
      </c>
      <c r="J40" s="74">
        <v>692.89266353327116</v>
      </c>
      <c r="K40" s="74">
        <v>2362.3685352226166</v>
      </c>
      <c r="L40" s="74">
        <v>2433.4344494311572</v>
      </c>
      <c r="M40" s="34"/>
      <c r="W40" s="30"/>
      <c r="AF40" s="30"/>
      <c r="AG40" s="30"/>
      <c r="AH40" s="30"/>
      <c r="AJ40" s="30"/>
      <c r="AK40" s="30"/>
      <c r="AL40" s="30"/>
      <c r="AM40" s="30"/>
      <c r="AN40" s="30"/>
      <c r="AO40" s="30"/>
    </row>
    <row r="41" spans="1:41" x14ac:dyDescent="0.4">
      <c r="C41" s="306"/>
      <c r="D41" s="1" t="s">
        <v>50</v>
      </c>
      <c r="E41" s="1">
        <v>4952.5544040482264</v>
      </c>
      <c r="F41" s="1">
        <v>810.86186149098148</v>
      </c>
      <c r="G41" s="1">
        <v>1629.6639146629543</v>
      </c>
      <c r="H41" s="1">
        <v>8740.0435510741681</v>
      </c>
      <c r="I41" s="1">
        <v>7719.3611122413449</v>
      </c>
      <c r="J41" s="1">
        <v>904.28343028690369</v>
      </c>
      <c r="K41" s="1">
        <v>3030.8372028181816</v>
      </c>
      <c r="L41" s="1">
        <v>2878.3596276724966</v>
      </c>
      <c r="M41" s="34"/>
      <c r="W41" s="30"/>
      <c r="AF41" s="30"/>
      <c r="AG41" s="30"/>
      <c r="AH41" s="30"/>
      <c r="AJ41" s="30"/>
      <c r="AK41" s="30"/>
      <c r="AL41" s="30"/>
      <c r="AM41" s="30"/>
      <c r="AN41" s="30"/>
      <c r="AO41" s="30"/>
    </row>
    <row r="42" spans="1:41" x14ac:dyDescent="0.4">
      <c r="C42" s="314"/>
      <c r="D42" s="74" t="s">
        <v>55</v>
      </c>
      <c r="E42" s="74">
        <v>4859.9702730188528</v>
      </c>
      <c r="F42" s="74">
        <v>1036.5328952515058</v>
      </c>
      <c r="G42" s="74">
        <v>1339.6698740514746</v>
      </c>
      <c r="H42" s="74">
        <v>8321.5989986701079</v>
      </c>
      <c r="I42" s="74">
        <v>7659.9129051604996</v>
      </c>
      <c r="J42" s="74">
        <v>805.10573939346523</v>
      </c>
      <c r="K42" s="74">
        <v>2682.5992855094005</v>
      </c>
      <c r="L42" s="74">
        <v>2679.3397481029488</v>
      </c>
      <c r="M42" s="34"/>
      <c r="W42" s="30"/>
      <c r="AF42" s="30"/>
      <c r="AG42" s="30"/>
      <c r="AH42" s="30"/>
      <c r="AJ42" s="30"/>
      <c r="AK42" s="30"/>
      <c r="AL42" s="30"/>
      <c r="AM42" s="30"/>
      <c r="AN42" s="30"/>
      <c r="AO42" s="30"/>
    </row>
    <row r="43" spans="1:41" x14ac:dyDescent="0.4">
      <c r="C43" s="306"/>
      <c r="D43" s="1" t="s">
        <v>53</v>
      </c>
      <c r="E43" s="1">
        <v>5151.1469098495518</v>
      </c>
      <c r="F43" s="1">
        <v>1218.7821498600192</v>
      </c>
      <c r="G43" s="1">
        <v>1197.2742295683718</v>
      </c>
      <c r="H43" s="1">
        <v>9262.744338936147</v>
      </c>
      <c r="I43" s="1">
        <v>6803.6721189244608</v>
      </c>
      <c r="J43" s="1">
        <v>820.88562446454239</v>
      </c>
      <c r="K43" s="1">
        <v>2917.9078529001636</v>
      </c>
      <c r="L43" s="1">
        <v>1989.4826269773844</v>
      </c>
      <c r="M43" s="34"/>
      <c r="W43" s="30"/>
      <c r="AF43" s="30"/>
      <c r="AG43" s="30"/>
      <c r="AH43" s="30"/>
      <c r="AJ43" s="30"/>
      <c r="AK43" s="30"/>
      <c r="AL43" s="30"/>
      <c r="AM43" s="30"/>
      <c r="AN43" s="30"/>
      <c r="AO43" s="30"/>
    </row>
    <row r="44" spans="1:41" x14ac:dyDescent="0.4">
      <c r="C44" s="314"/>
      <c r="D44" s="74" t="s">
        <v>37</v>
      </c>
      <c r="E44" s="74">
        <v>4965.5497647258717</v>
      </c>
      <c r="F44" s="74">
        <v>835.68260705232899</v>
      </c>
      <c r="G44" s="74">
        <v>1494.5195171765718</v>
      </c>
      <c r="H44" s="74">
        <v>8502.4637032875962</v>
      </c>
      <c r="I44" s="74">
        <v>7465.6624605131301</v>
      </c>
      <c r="J44" s="74">
        <v>960.51486370744863</v>
      </c>
      <c r="K44" s="74">
        <v>2912.7526552861259</v>
      </c>
      <c r="L44" s="74">
        <v>3328.8601774698582</v>
      </c>
      <c r="M44" s="34"/>
      <c r="W44" s="30"/>
      <c r="AF44" s="30"/>
      <c r="AG44" s="30"/>
      <c r="AH44" s="30"/>
      <c r="AJ44" s="30"/>
      <c r="AK44" s="30"/>
      <c r="AL44" s="30"/>
      <c r="AM44" s="30"/>
      <c r="AN44" s="30"/>
      <c r="AO44" s="30"/>
    </row>
    <row r="45" spans="1:41" x14ac:dyDescent="0.4">
      <c r="C45" s="306"/>
      <c r="D45" s="1" t="s">
        <v>39</v>
      </c>
      <c r="E45" s="1">
        <v>5626.0794323185073</v>
      </c>
      <c r="F45" s="1">
        <v>1150.2361285345435</v>
      </c>
      <c r="G45" s="1">
        <v>1226.6868681954497</v>
      </c>
      <c r="H45" s="1">
        <v>10425.100862850848</v>
      </c>
      <c r="I45" s="1">
        <v>6877.0915358606098</v>
      </c>
      <c r="J45" s="1">
        <v>698.48175781100679</v>
      </c>
      <c r="K45" s="1">
        <v>2880.8028717677844</v>
      </c>
      <c r="L45" s="1">
        <v>2585.4250139870105</v>
      </c>
      <c r="M45" s="34"/>
      <c r="W45" s="30"/>
      <c r="AF45" s="30"/>
      <c r="AG45" s="30"/>
      <c r="AH45" s="30"/>
      <c r="AJ45" s="30"/>
      <c r="AK45" s="30"/>
      <c r="AL45" s="30"/>
      <c r="AM45" s="30"/>
      <c r="AN45" s="30"/>
      <c r="AO45" s="30"/>
    </row>
    <row r="46" spans="1:41" x14ac:dyDescent="0.4">
      <c r="C46" s="314"/>
      <c r="D46" s="74" t="s">
        <v>52</v>
      </c>
      <c r="E46" s="74">
        <v>4238.4507336410134</v>
      </c>
      <c r="F46" s="74">
        <v>864.07063265531781</v>
      </c>
      <c r="G46" s="74">
        <v>1531.5754341852551</v>
      </c>
      <c r="H46" s="74">
        <v>10606.364637806981</v>
      </c>
      <c r="I46" s="74">
        <v>8587.4697472900534</v>
      </c>
      <c r="J46" s="74">
        <v>749.40723116551248</v>
      </c>
      <c r="K46" s="74">
        <v>3181.9093913420943</v>
      </c>
      <c r="L46" s="74">
        <v>2440.692403140139</v>
      </c>
      <c r="M46" s="34"/>
      <c r="W46" s="30"/>
      <c r="AF46" s="30"/>
      <c r="AG46" s="30"/>
      <c r="AH46" s="30"/>
      <c r="AJ46" s="30"/>
      <c r="AK46" s="30"/>
      <c r="AL46" s="30"/>
      <c r="AM46" s="30"/>
      <c r="AN46" s="30"/>
      <c r="AO46" s="30"/>
    </row>
    <row r="47" spans="1:41" x14ac:dyDescent="0.4">
      <c r="C47" s="306"/>
      <c r="D47" s="1" t="s">
        <v>530</v>
      </c>
      <c r="E47" s="1">
        <v>5369.0157056961543</v>
      </c>
      <c r="F47" s="1">
        <v>1151.044269768428</v>
      </c>
      <c r="G47" s="1">
        <v>1431.2326775410058</v>
      </c>
      <c r="H47" s="1">
        <v>8269.3443591258128</v>
      </c>
      <c r="I47" s="1">
        <v>7974.0106320141758</v>
      </c>
      <c r="J47" s="1">
        <v>658.82139124903449</v>
      </c>
      <c r="K47" s="1">
        <v>2862.4653550820117</v>
      </c>
      <c r="L47" s="1">
        <v>2779.1660987171913</v>
      </c>
      <c r="M47" s="34"/>
      <c r="W47" s="30"/>
      <c r="AF47" s="30"/>
      <c r="AG47" s="30"/>
      <c r="AH47" s="30"/>
      <c r="AJ47" s="30"/>
      <c r="AK47" s="30"/>
      <c r="AL47" s="30"/>
      <c r="AM47" s="30"/>
      <c r="AN47" s="30"/>
      <c r="AO47" s="30"/>
    </row>
    <row r="48" spans="1:41" x14ac:dyDescent="0.4">
      <c r="C48" s="314"/>
      <c r="D48" s="74" t="s">
        <v>51</v>
      </c>
      <c r="E48" s="74">
        <v>4698.3752362845689</v>
      </c>
      <c r="F48" s="74">
        <v>823.12620418628876</v>
      </c>
      <c r="G48" s="74">
        <v>1347.5959980041011</v>
      </c>
      <c r="H48" s="74">
        <v>8395.1588524309536</v>
      </c>
      <c r="I48" s="74">
        <v>7025.7099463511113</v>
      </c>
      <c r="J48" s="74">
        <v>815.84190149437472</v>
      </c>
      <c r="K48" s="74">
        <v>2713.4027527379872</v>
      </c>
      <c r="L48" s="74">
        <v>2717.0449040839439</v>
      </c>
      <c r="M48" s="34"/>
      <c r="W48" s="30"/>
      <c r="AF48" s="30"/>
      <c r="AG48" s="30"/>
      <c r="AH48" s="30"/>
      <c r="AJ48" s="30"/>
      <c r="AK48" s="30"/>
      <c r="AL48" s="30"/>
      <c r="AM48" s="30"/>
      <c r="AN48" s="30"/>
      <c r="AO48" s="30"/>
    </row>
    <row r="49" spans="3:41" x14ac:dyDescent="0.4">
      <c r="C49" s="306"/>
      <c r="D49" s="1" t="s">
        <v>45</v>
      </c>
      <c r="E49" s="1">
        <v>5058.2114837019863</v>
      </c>
      <c r="F49" s="1">
        <v>1257.5442643566298</v>
      </c>
      <c r="G49" s="1">
        <v>1193.4655757269927</v>
      </c>
      <c r="H49" s="1">
        <v>8822.8344406931719</v>
      </c>
      <c r="I49" s="1">
        <v>7577.3049304545975</v>
      </c>
      <c r="J49" s="1">
        <v>997.22459179872885</v>
      </c>
      <c r="K49" s="1">
        <v>3043.7377099077667</v>
      </c>
      <c r="L49" s="1">
        <v>3011.6983655929475</v>
      </c>
      <c r="M49" s="34"/>
      <c r="W49" s="30"/>
      <c r="AF49" s="30"/>
      <c r="AG49" s="30"/>
      <c r="AH49" s="30"/>
      <c r="AJ49" s="30"/>
      <c r="AK49" s="30"/>
      <c r="AL49" s="30"/>
      <c r="AM49" s="30"/>
      <c r="AN49" s="30"/>
      <c r="AO49" s="30"/>
    </row>
    <row r="50" spans="3:41" x14ac:dyDescent="0.4">
      <c r="C50" s="314"/>
      <c r="D50" s="75" t="s">
        <v>58</v>
      </c>
      <c r="E50" s="75">
        <v>5049.1974500946326</v>
      </c>
      <c r="F50" s="75">
        <v>966.08000525976706</v>
      </c>
      <c r="G50" s="74">
        <v>1553.6586442590758</v>
      </c>
      <c r="H50" s="74">
        <v>9180.3684364759629</v>
      </c>
      <c r="I50" s="75">
        <v>6542.3414084742481</v>
      </c>
      <c r="J50" s="75">
        <v>702.62390804958909</v>
      </c>
      <c r="K50" s="75">
        <v>2711.2724419963129</v>
      </c>
      <c r="L50" s="75">
        <v>2265.4353354014543</v>
      </c>
      <c r="M50" s="34"/>
      <c r="W50" s="30"/>
      <c r="AF50" s="30"/>
      <c r="AG50" s="30"/>
      <c r="AH50" s="30"/>
      <c r="AJ50" s="30"/>
      <c r="AK50" s="30"/>
      <c r="AL50" s="30"/>
      <c r="AM50" s="30"/>
      <c r="AN50" s="30"/>
      <c r="AO50" s="30"/>
    </row>
    <row r="51" spans="3:41" x14ac:dyDescent="0.4">
      <c r="C51" s="306">
        <v>2022</v>
      </c>
      <c r="D51" s="1" t="s">
        <v>47</v>
      </c>
      <c r="E51" s="1">
        <v>5285.5972495386322</v>
      </c>
      <c r="F51" s="1">
        <v>828.26952324707872</v>
      </c>
      <c r="G51" s="1">
        <v>1900.798638703588</v>
      </c>
      <c r="H51" s="1">
        <v>10881.027136175131</v>
      </c>
      <c r="I51" s="1">
        <v>5280.2694396414463</v>
      </c>
      <c r="J51" s="1">
        <v>498.76497268267934</v>
      </c>
      <c r="K51" s="1">
        <v>2737.2647925617216</v>
      </c>
      <c r="L51" s="1">
        <v>2324.9742728256701</v>
      </c>
      <c r="M51" s="31">
        <v>30346.049406018319</v>
      </c>
      <c r="W51" s="30"/>
      <c r="AF51" s="30"/>
      <c r="AG51" s="30"/>
      <c r="AH51" s="30"/>
      <c r="AJ51" s="30"/>
      <c r="AK51" s="30"/>
      <c r="AL51" s="30"/>
      <c r="AM51" s="30"/>
      <c r="AN51" s="30"/>
      <c r="AO51" s="30"/>
    </row>
    <row r="52" spans="3:41" x14ac:dyDescent="0.4">
      <c r="C52" s="314"/>
      <c r="D52" s="74" t="s">
        <v>49</v>
      </c>
      <c r="E52" s="74">
        <v>5101.3022796132591</v>
      </c>
      <c r="F52" s="74">
        <v>1085.6489685086929</v>
      </c>
      <c r="G52" s="74">
        <v>1070.6744999775383</v>
      </c>
      <c r="H52" s="74">
        <v>8161.0853494791381</v>
      </c>
      <c r="I52" s="74">
        <v>7502.2087341083452</v>
      </c>
      <c r="J52" s="74">
        <v>661.37236012598521</v>
      </c>
      <c r="K52" s="74">
        <v>3017.3554090276079</v>
      </c>
      <c r="L52" s="74">
        <v>2979.9192376997221</v>
      </c>
      <c r="M52" s="31">
        <v>30346.049406018319</v>
      </c>
      <c r="W52" s="30"/>
      <c r="AF52" s="30"/>
      <c r="AG52" s="30"/>
      <c r="AH52" s="30"/>
      <c r="AJ52" s="30"/>
      <c r="AK52" s="30"/>
      <c r="AL52" s="30"/>
      <c r="AM52" s="30"/>
      <c r="AN52" s="30"/>
      <c r="AO52" s="30"/>
    </row>
    <row r="53" spans="3:41" x14ac:dyDescent="0.4">
      <c r="C53" s="306"/>
      <c r="D53" s="1" t="s">
        <v>48</v>
      </c>
      <c r="E53" s="1">
        <v>5443.4404394413123</v>
      </c>
      <c r="F53" s="1">
        <v>1179.9078548151476</v>
      </c>
      <c r="G53" s="1">
        <v>1427.7876562469014</v>
      </c>
      <c r="H53" s="1">
        <v>10017.649041861941</v>
      </c>
      <c r="I53" s="1">
        <v>8603.0816416914004</v>
      </c>
      <c r="J53" s="1">
        <v>753.55459635253135</v>
      </c>
      <c r="K53" s="1">
        <v>3169.5563943073576</v>
      </c>
      <c r="L53" s="1">
        <v>1953.2928352822194</v>
      </c>
      <c r="M53" s="31">
        <v>30346.049406018319</v>
      </c>
      <c r="W53" s="30"/>
      <c r="AF53" s="30"/>
      <c r="AG53" s="30"/>
      <c r="AH53" s="30"/>
      <c r="AJ53" s="30"/>
      <c r="AK53" s="30"/>
      <c r="AL53" s="30"/>
      <c r="AM53" s="30"/>
      <c r="AN53" s="30"/>
      <c r="AO53" s="30"/>
    </row>
    <row r="54" spans="3:41" x14ac:dyDescent="0.4">
      <c r="C54" s="314"/>
      <c r="D54" s="74" t="s">
        <v>56</v>
      </c>
      <c r="E54" s="74">
        <v>4920.4088897930123</v>
      </c>
      <c r="F54" s="74">
        <v>1250.2330943057182</v>
      </c>
      <c r="G54" s="74">
        <v>1498.1606740239706</v>
      </c>
      <c r="H54" s="74">
        <v>9978.5553238739431</v>
      </c>
      <c r="I54" s="74">
        <v>7948.5158249843189</v>
      </c>
      <c r="J54" s="74">
        <v>832.78238315618171</v>
      </c>
      <c r="K54" s="74">
        <v>2831.0362949024397</v>
      </c>
      <c r="L54" s="74">
        <v>2313.9907440370239</v>
      </c>
      <c r="M54" s="31">
        <v>30346.049406018319</v>
      </c>
      <c r="W54" s="30"/>
      <c r="AF54" s="30"/>
      <c r="AG54" s="30"/>
      <c r="AH54" s="30"/>
      <c r="AJ54" s="30"/>
      <c r="AK54" s="30"/>
      <c r="AL54" s="30"/>
      <c r="AM54" s="30"/>
      <c r="AN54" s="30"/>
      <c r="AO54" s="30"/>
    </row>
    <row r="55" spans="3:41" x14ac:dyDescent="0.4">
      <c r="C55" s="306"/>
      <c r="D55" s="1" t="s">
        <v>42</v>
      </c>
      <c r="E55" s="1">
        <v>4955.1221441672333</v>
      </c>
      <c r="F55" s="1">
        <v>1145.9905232273043</v>
      </c>
      <c r="G55" s="1">
        <v>1373.5631094001023</v>
      </c>
      <c r="H55" s="1">
        <v>9032.4643130965324</v>
      </c>
      <c r="I55" s="1">
        <v>7106.2249229910622</v>
      </c>
      <c r="J55" s="1">
        <v>842.56040833024031</v>
      </c>
      <c r="K55" s="1">
        <v>2774.2181933445859</v>
      </c>
      <c r="L55" s="1">
        <v>2760.6722060723951</v>
      </c>
      <c r="M55" s="31">
        <v>30346.049406018319</v>
      </c>
      <c r="W55" s="30"/>
      <c r="AF55" s="30"/>
      <c r="AG55" s="30"/>
      <c r="AH55" s="30"/>
      <c r="AJ55" s="30"/>
      <c r="AK55" s="30"/>
      <c r="AL55" s="30"/>
      <c r="AM55" s="30"/>
      <c r="AN55" s="30"/>
      <c r="AO55" s="30"/>
    </row>
    <row r="56" spans="3:41" x14ac:dyDescent="0.4">
      <c r="C56" s="314"/>
      <c r="D56" s="74" t="s">
        <v>44</v>
      </c>
      <c r="E56" s="74">
        <v>4737.3186189345925</v>
      </c>
      <c r="F56" s="74">
        <v>866.22458218122199</v>
      </c>
      <c r="G56" s="74">
        <v>2079.9177820735558</v>
      </c>
      <c r="H56" s="74">
        <v>8774.8060782538469</v>
      </c>
      <c r="I56" s="74">
        <v>7771.5516186654268</v>
      </c>
      <c r="J56" s="74">
        <v>998.36053539530667</v>
      </c>
      <c r="K56" s="74">
        <v>2887.4152739374067</v>
      </c>
      <c r="L56" s="74">
        <v>2231.6294320600973</v>
      </c>
      <c r="M56" s="31">
        <v>30346.049406018319</v>
      </c>
      <c r="W56" s="30"/>
      <c r="AF56" s="30"/>
      <c r="AG56" s="30"/>
      <c r="AH56" s="30"/>
      <c r="AJ56" s="30"/>
      <c r="AK56" s="30"/>
      <c r="AL56" s="30"/>
      <c r="AM56" s="30"/>
      <c r="AN56" s="30"/>
      <c r="AO56" s="30"/>
    </row>
    <row r="57" spans="3:41" x14ac:dyDescent="0.4">
      <c r="C57" s="306"/>
      <c r="D57" s="1" t="s">
        <v>43</v>
      </c>
      <c r="E57" s="1">
        <v>5756.708422314714</v>
      </c>
      <c r="F57" s="1">
        <v>1215.1256908251955</v>
      </c>
      <c r="G57" s="1">
        <v>1416.9738122247297</v>
      </c>
      <c r="H57" s="1">
        <v>8865.1694918675385</v>
      </c>
      <c r="I57" s="1">
        <v>8041.6291565574402</v>
      </c>
      <c r="J57" s="1">
        <v>815.46641045411786</v>
      </c>
      <c r="K57" s="1">
        <v>3043.8696707049749</v>
      </c>
      <c r="L57" s="1">
        <v>2595.7668411980085</v>
      </c>
      <c r="M57" s="31">
        <v>30346.049406018319</v>
      </c>
      <c r="W57" s="30"/>
      <c r="AF57" s="30"/>
      <c r="AG57" s="30"/>
      <c r="AH57" s="30"/>
      <c r="AJ57" s="30"/>
      <c r="AK57" s="30"/>
      <c r="AL57" s="30"/>
      <c r="AM57" s="30"/>
      <c r="AN57" s="30"/>
      <c r="AO57" s="30"/>
    </row>
    <row r="58" spans="3:41" x14ac:dyDescent="0.4">
      <c r="C58" s="314"/>
      <c r="D58" s="74" t="s">
        <v>38</v>
      </c>
      <c r="E58" s="74">
        <v>5754.1725924836119</v>
      </c>
      <c r="F58" s="74">
        <v>1242.3781733771434</v>
      </c>
      <c r="G58" s="74">
        <v>1798.1789351511288</v>
      </c>
      <c r="H58" s="74">
        <v>15431.644679842415</v>
      </c>
      <c r="I58" s="74">
        <v>7339.8394716623352</v>
      </c>
      <c r="J58" s="74">
        <v>817.35406143233126</v>
      </c>
      <c r="K58" s="74">
        <v>3612.7049515309041</v>
      </c>
      <c r="L58" s="74">
        <v>3808.8699262746636</v>
      </c>
      <c r="M58" s="31">
        <v>30346.049406018319</v>
      </c>
      <c r="W58" s="30"/>
      <c r="AF58" s="30"/>
      <c r="AG58" s="30"/>
      <c r="AH58" s="30"/>
      <c r="AJ58" s="30"/>
      <c r="AK58" s="30"/>
      <c r="AL58" s="30"/>
      <c r="AM58" s="30"/>
      <c r="AN58" s="30"/>
      <c r="AO58" s="30"/>
    </row>
    <row r="59" spans="3:41" x14ac:dyDescent="0.4">
      <c r="C59" s="306"/>
      <c r="D59" s="1" t="s">
        <v>36</v>
      </c>
      <c r="E59" s="1">
        <v>4884.5131470144897</v>
      </c>
      <c r="F59" s="1">
        <v>1287.3950182092515</v>
      </c>
      <c r="G59" s="1">
        <v>1531.9239072697492</v>
      </c>
      <c r="H59" s="1">
        <v>10131.575025198435</v>
      </c>
      <c r="I59" s="1">
        <v>8515.0081915523333</v>
      </c>
      <c r="J59" s="1">
        <v>1299.4725398498047</v>
      </c>
      <c r="K59" s="1">
        <v>3333.7558264067402</v>
      </c>
      <c r="L59" s="1">
        <v>2501.7171828146784</v>
      </c>
      <c r="M59" s="31">
        <v>30346.049406018319</v>
      </c>
      <c r="W59" s="30"/>
      <c r="AF59" s="30"/>
      <c r="AG59" s="30"/>
      <c r="AH59" s="30"/>
      <c r="AJ59" s="30"/>
      <c r="AK59" s="30"/>
      <c r="AL59" s="30"/>
      <c r="AM59" s="30"/>
      <c r="AN59" s="30"/>
      <c r="AO59" s="30"/>
    </row>
    <row r="60" spans="3:41" x14ac:dyDescent="0.4">
      <c r="C60" s="314"/>
      <c r="D60" s="74" t="s">
        <v>46</v>
      </c>
      <c r="E60" s="74">
        <v>4730.9572438660161</v>
      </c>
      <c r="F60" s="74">
        <v>918.5491656155167</v>
      </c>
      <c r="G60" s="74">
        <v>1558.6913337113701</v>
      </c>
      <c r="H60" s="74">
        <v>8959.4346118407793</v>
      </c>
      <c r="I60" s="74">
        <v>7540.7673442436108</v>
      </c>
      <c r="J60" s="74">
        <v>755.94483546203003</v>
      </c>
      <c r="K60" s="74">
        <v>2895.6391155911519</v>
      </c>
      <c r="L60" s="74">
        <v>1977.0611696117724</v>
      </c>
      <c r="M60" s="31">
        <v>30346.049406018319</v>
      </c>
      <c r="W60" s="30"/>
      <c r="AF60" s="30"/>
      <c r="AG60" s="30"/>
      <c r="AH60" s="30"/>
      <c r="AJ60" s="30"/>
      <c r="AK60" s="30"/>
      <c r="AL60" s="30"/>
      <c r="AM60" s="30"/>
      <c r="AN60" s="30"/>
      <c r="AO60" s="30"/>
    </row>
    <row r="61" spans="3:41" x14ac:dyDescent="0.4">
      <c r="C61" s="306"/>
      <c r="D61" s="1" t="s">
        <v>40</v>
      </c>
      <c r="E61" s="1">
        <v>5100.8083901635046</v>
      </c>
      <c r="F61" s="1">
        <v>1116.7324052449644</v>
      </c>
      <c r="G61" s="1">
        <v>1174.9183220971106</v>
      </c>
      <c r="H61" s="1">
        <v>8254.9178997995932</v>
      </c>
      <c r="I61" s="1">
        <v>6986.9655357876936</v>
      </c>
      <c r="J61" s="1">
        <v>806.24025009261823</v>
      </c>
      <c r="K61" s="1">
        <v>3368.7536170811395</v>
      </c>
      <c r="L61" s="1">
        <v>2491.7008111483201</v>
      </c>
      <c r="M61" s="31">
        <v>30346.049406018319</v>
      </c>
      <c r="W61" s="30"/>
      <c r="AF61" s="30"/>
      <c r="AG61" s="30"/>
      <c r="AH61" s="30"/>
      <c r="AJ61" s="30"/>
      <c r="AK61" s="30"/>
      <c r="AL61" s="30"/>
      <c r="AM61" s="30"/>
      <c r="AN61" s="30"/>
      <c r="AO61" s="30"/>
    </row>
    <row r="62" spans="3:41" x14ac:dyDescent="0.4">
      <c r="C62" s="314"/>
      <c r="D62" s="74" t="s">
        <v>54</v>
      </c>
      <c r="E62" s="74">
        <v>6851.8232104516183</v>
      </c>
      <c r="F62" s="74">
        <v>1029.7636376869609</v>
      </c>
      <c r="G62" s="74">
        <v>1360.1295534772007</v>
      </c>
      <c r="H62" s="74">
        <v>7349.3622402561959</v>
      </c>
      <c r="I62" s="74">
        <v>5868.1174715237094</v>
      </c>
      <c r="J62" s="74">
        <v>612.39946868517779</v>
      </c>
      <c r="K62" s="74">
        <v>2536.5961279522544</v>
      </c>
      <c r="L62" s="74">
        <v>2852.1780268568727</v>
      </c>
      <c r="M62" s="31">
        <v>30346.049406018319</v>
      </c>
      <c r="W62" s="30"/>
      <c r="AF62" s="30"/>
      <c r="AG62" s="30"/>
      <c r="AH62" s="30"/>
      <c r="AJ62" s="30"/>
      <c r="AK62" s="30"/>
      <c r="AL62" s="30"/>
      <c r="AM62" s="30"/>
      <c r="AN62" s="30"/>
      <c r="AO62" s="30"/>
    </row>
    <row r="63" spans="3:41" x14ac:dyDescent="0.4">
      <c r="C63" s="306"/>
      <c r="D63" s="1" t="s">
        <v>50</v>
      </c>
      <c r="E63" s="1">
        <v>5249.3987049467723</v>
      </c>
      <c r="F63" s="1">
        <v>832.50294682754884</v>
      </c>
      <c r="G63" s="1">
        <v>1838.6823878613582</v>
      </c>
      <c r="H63" s="1">
        <v>8456.998109347267</v>
      </c>
      <c r="I63" s="1">
        <v>8605.8820008391558</v>
      </c>
      <c r="J63" s="1">
        <v>859.10492818428315</v>
      </c>
      <c r="K63" s="1">
        <v>3274.2239737294908</v>
      </c>
      <c r="L63" s="1">
        <v>3230.4242436662362</v>
      </c>
      <c r="M63" s="31">
        <v>30346.049406018319</v>
      </c>
      <c r="W63" s="30"/>
      <c r="AF63" s="30"/>
      <c r="AG63" s="30"/>
      <c r="AH63" s="30"/>
      <c r="AJ63" s="30"/>
      <c r="AK63" s="30"/>
      <c r="AL63" s="30"/>
      <c r="AM63" s="30"/>
      <c r="AN63" s="30"/>
      <c r="AO63" s="30"/>
    </row>
    <row r="64" spans="3:41" x14ac:dyDescent="0.4">
      <c r="C64" s="314"/>
      <c r="D64" s="74" t="s">
        <v>55</v>
      </c>
      <c r="E64" s="74">
        <v>5180.5557360643588</v>
      </c>
      <c r="F64" s="74">
        <v>1116.735765436752</v>
      </c>
      <c r="G64" s="74">
        <v>1569.343540023134</v>
      </c>
      <c r="H64" s="74">
        <v>8940.7093562767241</v>
      </c>
      <c r="I64" s="74">
        <v>8484.8524232223826</v>
      </c>
      <c r="J64" s="74">
        <v>856.47817215341229</v>
      </c>
      <c r="K64" s="74">
        <v>2982.0776418907503</v>
      </c>
      <c r="L64" s="74">
        <v>2950.5608047515693</v>
      </c>
      <c r="M64" s="31">
        <v>30346.049406018319</v>
      </c>
      <c r="W64" s="30"/>
      <c r="AF64" s="30"/>
      <c r="AG64" s="30"/>
      <c r="AH64" s="30"/>
      <c r="AJ64" s="30"/>
      <c r="AK64" s="30"/>
      <c r="AL64" s="30"/>
      <c r="AM64" s="30"/>
      <c r="AN64" s="30"/>
      <c r="AO64" s="30"/>
    </row>
    <row r="65" spans="3:41" x14ac:dyDescent="0.4">
      <c r="C65" s="306"/>
      <c r="D65" s="1" t="s">
        <v>53</v>
      </c>
      <c r="E65" s="1">
        <v>5379.1594974226355</v>
      </c>
      <c r="F65" s="1">
        <v>1307.3851228835144</v>
      </c>
      <c r="G65" s="1">
        <v>1189.82733254249</v>
      </c>
      <c r="H65" s="1">
        <v>9176.6323611660318</v>
      </c>
      <c r="I65" s="1">
        <v>7438.2020070320932</v>
      </c>
      <c r="J65" s="1">
        <v>840.71631880247799</v>
      </c>
      <c r="K65" s="1">
        <v>3124.1873372448017</v>
      </c>
      <c r="L65" s="1">
        <v>2842.7611118829554</v>
      </c>
      <c r="M65" s="31">
        <v>30346.049406018319</v>
      </c>
      <c r="W65" s="30"/>
      <c r="AF65" s="30"/>
      <c r="AG65" s="30"/>
      <c r="AH65" s="30"/>
      <c r="AJ65" s="30"/>
      <c r="AK65" s="30"/>
      <c r="AL65" s="30"/>
      <c r="AM65" s="30"/>
      <c r="AN65" s="30"/>
      <c r="AO65" s="30"/>
    </row>
    <row r="66" spans="3:41" x14ac:dyDescent="0.4">
      <c r="C66" s="314"/>
      <c r="D66" s="74" t="s">
        <v>37</v>
      </c>
      <c r="E66" s="74">
        <v>5067.4621067600847</v>
      </c>
      <c r="F66" s="74">
        <v>745.72508757934168</v>
      </c>
      <c r="G66" s="74">
        <v>1598.973327321286</v>
      </c>
      <c r="H66" s="74">
        <v>9198.4322430716948</v>
      </c>
      <c r="I66" s="74">
        <v>7745.1354444868375</v>
      </c>
      <c r="J66" s="74">
        <v>922.61801533072037</v>
      </c>
      <c r="K66" s="74">
        <v>3086.9550137005308</v>
      </c>
      <c r="L66" s="74">
        <v>3395.6505150705839</v>
      </c>
      <c r="M66" s="31">
        <v>30346.049406018319</v>
      </c>
      <c r="W66" s="30"/>
      <c r="AF66" s="30"/>
      <c r="AG66" s="30"/>
      <c r="AH66" s="30"/>
      <c r="AJ66" s="30"/>
      <c r="AK66" s="30"/>
      <c r="AL66" s="30"/>
      <c r="AM66" s="30"/>
      <c r="AN66" s="30"/>
      <c r="AO66" s="30"/>
    </row>
    <row r="67" spans="3:41" x14ac:dyDescent="0.4">
      <c r="C67" s="306"/>
      <c r="D67" s="1" t="s">
        <v>39</v>
      </c>
      <c r="E67" s="1">
        <v>5846.854183632985</v>
      </c>
      <c r="F67" s="1">
        <v>1026.6797524831729</v>
      </c>
      <c r="G67" s="1">
        <v>1078.8838076941815</v>
      </c>
      <c r="H67" s="1">
        <v>11070.739975081264</v>
      </c>
      <c r="I67" s="1">
        <v>7232.0017818984179</v>
      </c>
      <c r="J67" s="1">
        <v>689.09352878531604</v>
      </c>
      <c r="K67" s="1">
        <v>3160.0854754397324</v>
      </c>
      <c r="L67" s="1">
        <v>2314.3797810213896</v>
      </c>
      <c r="M67" s="31">
        <v>30346.049406018319</v>
      </c>
      <c r="W67" s="30"/>
      <c r="AF67" s="30"/>
      <c r="AG67" s="30"/>
      <c r="AH67" s="30"/>
      <c r="AJ67" s="30"/>
      <c r="AK67" s="30"/>
      <c r="AL67" s="30"/>
      <c r="AM67" s="30"/>
      <c r="AN67" s="30"/>
      <c r="AO67" s="30"/>
    </row>
    <row r="68" spans="3:41" x14ac:dyDescent="0.4">
      <c r="C68" s="314"/>
      <c r="D68" s="74" t="s">
        <v>52</v>
      </c>
      <c r="E68" s="74">
        <v>4612.2541261587157</v>
      </c>
      <c r="F68" s="74">
        <v>871.4776067251762</v>
      </c>
      <c r="G68" s="74">
        <v>1693.6262923149652</v>
      </c>
      <c r="H68" s="74">
        <v>9380.7165025794911</v>
      </c>
      <c r="I68" s="74">
        <v>10535.835405833146</v>
      </c>
      <c r="J68" s="74">
        <v>818.03794216183996</v>
      </c>
      <c r="K68" s="74">
        <v>3280.373255503258</v>
      </c>
      <c r="L68" s="74">
        <v>2577.4361293239881</v>
      </c>
      <c r="M68" s="31">
        <v>30346.049406018319</v>
      </c>
      <c r="W68" s="30"/>
      <c r="AF68" s="30"/>
      <c r="AG68" s="30"/>
      <c r="AH68" s="30"/>
      <c r="AJ68" s="30"/>
      <c r="AK68" s="30"/>
      <c r="AL68" s="30"/>
      <c r="AM68" s="30"/>
      <c r="AN68" s="30"/>
      <c r="AO68" s="30"/>
    </row>
    <row r="69" spans="3:41" x14ac:dyDescent="0.4">
      <c r="C69" s="306"/>
      <c r="D69" s="1" t="s">
        <v>530</v>
      </c>
      <c r="E69" s="1">
        <v>5547.599306550087</v>
      </c>
      <c r="F69" s="1">
        <v>964.79987940001502</v>
      </c>
      <c r="G69" s="1">
        <v>1515.0373106203363</v>
      </c>
      <c r="H69" s="1">
        <v>7733.4740333157461</v>
      </c>
      <c r="I69" s="1">
        <v>9836.436270445467</v>
      </c>
      <c r="J69" s="1">
        <v>783.89990201251226</v>
      </c>
      <c r="K69" s="1">
        <v>3022.53712218286</v>
      </c>
      <c r="L69" s="1">
        <v>3158.212105223487</v>
      </c>
      <c r="M69" s="31">
        <v>30346.049406018319</v>
      </c>
      <c r="W69" s="30"/>
      <c r="AF69" s="30"/>
      <c r="AG69" s="30"/>
      <c r="AH69" s="30"/>
      <c r="AJ69" s="30"/>
      <c r="AK69" s="30"/>
      <c r="AL69" s="30"/>
      <c r="AM69" s="30"/>
      <c r="AN69" s="30"/>
      <c r="AO69" s="30"/>
    </row>
    <row r="70" spans="3:41" x14ac:dyDescent="0.4">
      <c r="C70" s="314"/>
      <c r="D70" s="74" t="s">
        <v>51</v>
      </c>
      <c r="E70" s="74">
        <v>4683.3999891420408</v>
      </c>
      <c r="F70" s="74">
        <v>937.40386181436509</v>
      </c>
      <c r="G70" s="74">
        <v>1545.4496100182776</v>
      </c>
      <c r="H70" s="74">
        <v>9258.2203803905231</v>
      </c>
      <c r="I70" s="74">
        <v>7984.2197651061369</v>
      </c>
      <c r="J70" s="74">
        <v>1013.4095803398542</v>
      </c>
      <c r="K70" s="74">
        <v>2862.8820644600883</v>
      </c>
      <c r="L70" s="74">
        <v>3032.9901011599918</v>
      </c>
      <c r="M70" s="31">
        <v>30346.049406018319</v>
      </c>
      <c r="W70" s="30"/>
      <c r="AF70" s="30"/>
      <c r="AG70" s="30"/>
      <c r="AH70" s="30"/>
      <c r="AJ70" s="30"/>
      <c r="AK70" s="30"/>
      <c r="AL70" s="30"/>
      <c r="AM70" s="30"/>
      <c r="AN70" s="30"/>
      <c r="AO70" s="30"/>
    </row>
    <row r="71" spans="3:41" x14ac:dyDescent="0.4">
      <c r="C71" s="306"/>
      <c r="D71" s="1" t="s">
        <v>45</v>
      </c>
      <c r="E71" s="1">
        <v>5429.8751489904771</v>
      </c>
      <c r="F71" s="1">
        <v>1260.1484085609827</v>
      </c>
      <c r="G71" s="1">
        <v>1244.0955625920531</v>
      </c>
      <c r="H71" s="1">
        <v>9302.6242389947711</v>
      </c>
      <c r="I71" s="1">
        <v>7753.5246029930531</v>
      </c>
      <c r="J71" s="1">
        <v>951.13112365908569</v>
      </c>
      <c r="K71" s="1">
        <v>3363.0712304907756</v>
      </c>
      <c r="L71" s="1">
        <v>3395.176922428635</v>
      </c>
      <c r="M71" s="31">
        <v>30346.049406018319</v>
      </c>
      <c r="AJ71" s="30"/>
      <c r="AK71" s="30"/>
      <c r="AL71" s="30"/>
      <c r="AM71" s="30"/>
      <c r="AN71" s="30"/>
      <c r="AO71" s="30"/>
    </row>
    <row r="72" spans="3:41" x14ac:dyDescent="0.4">
      <c r="C72" s="314"/>
      <c r="D72" s="75" t="s">
        <v>58</v>
      </c>
      <c r="E72" s="75">
        <v>5416.6123201508017</v>
      </c>
      <c r="F72" s="75">
        <v>992.95384868063593</v>
      </c>
      <c r="G72" s="74">
        <v>1549.3508477341011</v>
      </c>
      <c r="H72" s="74">
        <v>9276.9492690242678</v>
      </c>
      <c r="I72" s="75">
        <v>6946.5192506957146</v>
      </c>
      <c r="J72" s="75">
        <v>715.32932623889633</v>
      </c>
      <c r="K72" s="75">
        <v>2885.789792619119</v>
      </c>
      <c r="L72" s="75">
        <v>2562.5447508747825</v>
      </c>
      <c r="M72" s="31">
        <v>30346.049406018319</v>
      </c>
      <c r="AJ72" s="30"/>
      <c r="AK72" s="30"/>
      <c r="AL72" s="30"/>
      <c r="AM72" s="30"/>
      <c r="AN72" s="30"/>
      <c r="AO72" s="30"/>
    </row>
    <row r="73" spans="3:41" x14ac:dyDescent="0.4">
      <c r="C73" s="315"/>
      <c r="D73" t="s">
        <v>470</v>
      </c>
      <c r="AJ73" s="30"/>
      <c r="AK73" s="30"/>
      <c r="AL73" s="30"/>
      <c r="AM73" s="30"/>
      <c r="AN73" s="30"/>
      <c r="AO73" s="30"/>
    </row>
    <row r="74" spans="3:41" x14ac:dyDescent="0.4">
      <c r="C74" s="315"/>
      <c r="D74" t="s">
        <v>464</v>
      </c>
    </row>
  </sheetData>
  <hyperlinks>
    <hyperlink ref="A25" location="'Regional utveckling'!A1" display="Regional utveckling" xr:uid="{E2AB4B54-8FDB-413F-A641-22D2ECCF0DBB}"/>
    <hyperlink ref="A24" location="'Läkemedel'!A1" display="Läkemedel" xr:uid="{BB0B4119-547E-4614-8B6B-5D08A15D53F5}"/>
    <hyperlink ref="A23" location="'Övrig hälso- och sjukvård'!A1" display="Övrig hälso- och sjukvård" xr:uid="{0AC3B7C1-EAEC-414C-BAAF-EDEC5D69ADE7}"/>
    <hyperlink ref="A22" location="'Tandvård'!A1" display="Tandvård" xr:uid="{B94568D2-CC80-4A00-A683-D7F101F0C0DB}"/>
    <hyperlink ref="A21" location="'Specialiserad psykiatrisk vård'!A1" display="Specialiserad psykiatrisk vård" xr:uid="{AFAD38EA-7D09-4FED-8845-BD1566B61FE7}"/>
    <hyperlink ref="A20" location="'Specialiserad somatisk vård'!A1" display="Specialiserad somatisk vård" xr:uid="{7D316BB8-D187-4F69-81F5-4C0E00218E57}"/>
    <hyperlink ref="A19" location="'Vårdcentraler'!A1" display="Vårdcentraler" xr:uid="{A949608B-18F9-4D48-891E-6B2CB43CD5AA}"/>
    <hyperlink ref="A18" location="'Primärvård'!A1" display="Primärvård" xr:uid="{C1A2F3D6-0615-4EE1-B889-721042208678}"/>
    <hyperlink ref="A17" location="'Vårdplatser'!A1" display="Vårdplatser" xr:uid="{590F01F0-4EBA-4F5A-9AD3-29DC367E9E43}"/>
    <hyperlink ref="A7" location="'Hälso- och sjukvård'!A1" display="Hälso- och sjukvård" xr:uid="{EF295D33-5FD3-40B5-9528-B77906A3E8C0}"/>
    <hyperlink ref="A6" location="'Kostnader och intäkter'!A1" display="Kostnader för" xr:uid="{637B77A0-D21C-4465-A25E-0E8F0AA9A48A}"/>
    <hyperlink ref="A5" location="'Regionernas ekonomi'!A1" display="Regionernas ekonomi" xr:uid="{ACE903E0-98BD-49FB-85E8-C63B1AC15F0A}"/>
    <hyperlink ref="A26" location="'Trafik och infrastruktur'!A1" display="Trafik och infrastruktur, samt allmän regional utveckling" xr:uid="{4A0693CB-D518-4444-91E8-8ADF6022F122}"/>
    <hyperlink ref="A27" location="'Utbildning och kultur'!A1" display="Utbildning och kultur" xr:uid="{2357B5A4-A19C-4717-9373-F0D6A6732EFA}"/>
    <hyperlink ref="A4" location="Innehåll!A1" display="Innehåll" xr:uid="{0E1CCFBD-D56C-49D1-8A1D-2F61ADE65AD6}"/>
    <hyperlink ref="A8" location="'Hälso- och sjukvård 1'!A1" display="Hälso- och sjukvård 1" xr:uid="{7106EEF3-301B-4F9A-85BA-9F81309018AC}"/>
    <hyperlink ref="A9" location="'Hälso- och sjukvård 2'!A1" display="Hälso- och sjukvård 2" xr:uid="{364DF603-DC37-407A-948B-3A1694674C90}"/>
    <hyperlink ref="A10" location="'Hälso- och sjukvård 3'!A1" display="Hälso- och sjukvård 3" xr:uid="{1FF67ADB-AE23-455E-8C54-37CF5F2249C8}"/>
    <hyperlink ref="A11" location="'Hälso- och sjukvård 4'!A1" display="Hälso- och sjukvård 4" xr:uid="{CC567F70-ABF4-4265-9D87-AB1A8E431233}"/>
    <hyperlink ref="A12" location="'Hälso- och sjukvård 5'!A1" display="Hälso- och sjukvård 5" xr:uid="{9A7D3FB2-E797-40FB-B581-32613E5448AD}"/>
    <hyperlink ref="A13" location="'Hälso- och sjukvård 6'!A1" display="Hälso- och sjukvård 6" xr:uid="{3D9FAC5E-932C-4BBA-997F-FB1472027D5B}"/>
    <hyperlink ref="A14" location="'Hälso- och sjukvård 7'!A1" display="Hälso- och sjukvård 7" xr:uid="{82A7AB5B-8CFF-4965-A2D9-8482C7E2A7E6}"/>
    <hyperlink ref="A15" location="'Hälso- och sjukvård 8'!A1" display="Hälso- och sjukvård 8" xr:uid="{30B6F73C-B961-4593-B072-A53FE6346160}"/>
    <hyperlink ref="A16" location="'Hälso- och sjukvård 9'!A1" display="Hälso- och sjukvård 9" xr:uid="{D554ECE2-1C00-4991-8AE8-67627A2ED9AB}"/>
  </hyperlinks>
  <pageMargins left="0.7" right="0.7" top="0.75" bottom="0.75" header="0.3" footer="0.3"/>
  <pageSetup paperSize="9" orientation="landscape" r:id="rId1"/>
  <rowBreaks count="2" manualBreakCount="2">
    <brk id="27" min="2" max="11" man="1"/>
    <brk id="50" min="2" max="11" man="1"/>
  </rowBreaks>
  <colBreaks count="1" manualBreakCount="1">
    <brk id="2"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25">
    <tabColor theme="9"/>
  </sheetPr>
  <dimension ref="A1:L34"/>
  <sheetViews>
    <sheetView showGridLines="0" zoomScaleNormal="100" zoomScaleSheetLayoutView="100" workbookViewId="0">
      <selection activeCell="L17" sqref="L17"/>
    </sheetView>
  </sheetViews>
  <sheetFormatPr defaultRowHeight="16.8" x14ac:dyDescent="0.4"/>
  <cols>
    <col min="1" max="1" width="59.5" customWidth="1"/>
    <col min="2" max="2" width="5.19921875" customWidth="1"/>
    <col min="3" max="3" width="25.09765625" customWidth="1"/>
    <col min="4" max="4" width="9.8984375" customWidth="1"/>
    <col min="5" max="5" width="8.09765625" bestFit="1" customWidth="1"/>
    <col min="6" max="6" width="9.8984375" bestFit="1" customWidth="1"/>
    <col min="7" max="7" width="9.09765625" customWidth="1"/>
    <col min="8" max="8" width="7.3984375" bestFit="1" customWidth="1"/>
    <col min="9" max="9" width="8.09765625" bestFit="1" customWidth="1"/>
    <col min="10" max="10" width="9.296875" customWidth="1"/>
    <col min="11" max="11" width="9.69921875" customWidth="1"/>
    <col min="12" max="12" width="16.69921875" bestFit="1" customWidth="1"/>
    <col min="14" max="15" width="8"/>
    <col min="16" max="16" width="22.19921875" bestFit="1" customWidth="1"/>
    <col min="17" max="17" width="8.5" bestFit="1" customWidth="1"/>
    <col min="18" max="18" width="9" customWidth="1"/>
    <col min="19" max="19" width="8.5" bestFit="1" customWidth="1"/>
    <col min="20" max="24" width="7.69921875" bestFit="1" customWidth="1"/>
  </cols>
  <sheetData>
    <row r="1" spans="1:12" ht="40.049999999999997" customHeight="1" x14ac:dyDescent="0.6">
      <c r="A1" s="2" t="s">
        <v>4</v>
      </c>
      <c r="B1" s="2"/>
    </row>
    <row r="2" spans="1:12" x14ac:dyDescent="0.4">
      <c r="A2" s="42"/>
      <c r="B2" s="42"/>
    </row>
    <row r="3" spans="1:12" x14ac:dyDescent="0.4">
      <c r="A3" s="254"/>
      <c r="B3" s="254"/>
      <c r="C3" s="3" t="s">
        <v>501</v>
      </c>
      <c r="L3" s="354"/>
    </row>
    <row r="4" spans="1:12" x14ac:dyDescent="0.4">
      <c r="A4" s="261" t="s">
        <v>14</v>
      </c>
      <c r="B4" s="261"/>
      <c r="C4" s="95"/>
      <c r="D4" s="328" t="s">
        <v>23</v>
      </c>
      <c r="E4" s="328"/>
      <c r="F4" s="328"/>
      <c r="G4" s="329"/>
      <c r="H4" s="328" t="s">
        <v>24</v>
      </c>
      <c r="I4" s="328"/>
      <c r="J4" s="328"/>
      <c r="K4" s="356"/>
      <c r="L4" s="354"/>
    </row>
    <row r="5" spans="1:12" ht="14.7" customHeight="1" x14ac:dyDescent="0.4">
      <c r="A5" s="255" t="s">
        <v>0</v>
      </c>
      <c r="B5" s="255"/>
      <c r="C5" s="95"/>
      <c r="D5" s="325" t="s">
        <v>22</v>
      </c>
      <c r="E5" s="326"/>
      <c r="F5" s="324" t="s">
        <v>28</v>
      </c>
      <c r="G5" s="327"/>
      <c r="H5" s="325" t="s">
        <v>22</v>
      </c>
      <c r="I5" s="326"/>
      <c r="J5" s="324" t="s">
        <v>28</v>
      </c>
      <c r="K5" s="357"/>
      <c r="L5" s="354"/>
    </row>
    <row r="6" spans="1:12" ht="16.8" customHeight="1" x14ac:dyDescent="0.4">
      <c r="A6" s="11" t="s">
        <v>2</v>
      </c>
      <c r="B6" s="11"/>
      <c r="C6" s="73"/>
      <c r="D6" s="145" t="s">
        <v>107</v>
      </c>
      <c r="E6" s="323" t="s">
        <v>536</v>
      </c>
      <c r="F6" s="145" t="s">
        <v>107</v>
      </c>
      <c r="G6" s="323" t="s">
        <v>536</v>
      </c>
      <c r="H6" s="73" t="s">
        <v>107</v>
      </c>
      <c r="I6" s="323" t="s">
        <v>536</v>
      </c>
      <c r="J6" s="73" t="s">
        <v>107</v>
      </c>
      <c r="K6" s="352" t="s">
        <v>536</v>
      </c>
      <c r="L6" s="354"/>
    </row>
    <row r="7" spans="1:12" x14ac:dyDescent="0.4">
      <c r="A7" s="18" t="s">
        <v>4</v>
      </c>
      <c r="B7" s="18"/>
      <c r="C7" s="96"/>
      <c r="D7" s="96"/>
      <c r="E7" s="322" t="s">
        <v>506</v>
      </c>
      <c r="F7" s="96"/>
      <c r="G7" s="322" t="s">
        <v>506</v>
      </c>
      <c r="H7" s="145"/>
      <c r="I7" s="322" t="s">
        <v>506</v>
      </c>
      <c r="J7" s="145"/>
      <c r="K7" s="353" t="s">
        <v>506</v>
      </c>
      <c r="L7" s="354"/>
    </row>
    <row r="8" spans="1:12" x14ac:dyDescent="0.4">
      <c r="A8" s="284" t="s">
        <v>265</v>
      </c>
      <c r="B8" s="13"/>
      <c r="C8" s="75" t="s">
        <v>8</v>
      </c>
      <c r="D8" s="74">
        <v>11088599</v>
      </c>
      <c r="E8" s="151">
        <v>0.4512957858788112</v>
      </c>
      <c r="F8" s="74">
        <v>22208525</v>
      </c>
      <c r="G8" s="151">
        <v>0.47001405991618084</v>
      </c>
      <c r="H8" s="74">
        <v>229284</v>
      </c>
      <c r="I8" s="151">
        <v>0.45970063327576283</v>
      </c>
      <c r="J8" s="74">
        <v>4279370</v>
      </c>
      <c r="K8" s="86">
        <v>0.79175766526381219</v>
      </c>
      <c r="L8" s="354"/>
    </row>
    <row r="9" spans="1:12" x14ac:dyDescent="0.4">
      <c r="A9" s="284" t="s">
        <v>267</v>
      </c>
      <c r="B9" s="13"/>
      <c r="C9" s="49" t="s">
        <v>29</v>
      </c>
      <c r="D9" s="1">
        <v>10484009</v>
      </c>
      <c r="E9" s="50">
        <v>0.45561282902370648</v>
      </c>
      <c r="F9" s="161"/>
      <c r="G9" s="162"/>
      <c r="H9" s="161"/>
      <c r="I9" s="162"/>
      <c r="J9" s="161"/>
      <c r="K9" s="163"/>
      <c r="L9" s="354"/>
    </row>
    <row r="10" spans="1:12" x14ac:dyDescent="0.4">
      <c r="A10" s="284" t="s">
        <v>21</v>
      </c>
      <c r="B10" s="13"/>
      <c r="C10" s="76" t="s">
        <v>30</v>
      </c>
      <c r="D10" s="74">
        <v>430997</v>
      </c>
      <c r="E10" s="151">
        <v>0.34884233532948022</v>
      </c>
      <c r="F10" s="74">
        <v>1969273</v>
      </c>
      <c r="G10" s="151">
        <v>0.34587586383401386</v>
      </c>
      <c r="H10" s="133"/>
      <c r="I10" s="159"/>
      <c r="J10" s="133"/>
      <c r="K10" s="160"/>
      <c r="L10" s="354"/>
    </row>
    <row r="11" spans="1:12" x14ac:dyDescent="0.4">
      <c r="A11" s="283" t="s">
        <v>15</v>
      </c>
      <c r="B11" s="61"/>
      <c r="C11" s="49" t="s">
        <v>31</v>
      </c>
      <c r="D11" s="1">
        <v>90913</v>
      </c>
      <c r="E11" s="50">
        <v>0.32322110149263583</v>
      </c>
      <c r="F11" s="1">
        <v>1847340</v>
      </c>
      <c r="G11" s="50">
        <v>0.28883367436422097</v>
      </c>
      <c r="H11" s="161"/>
      <c r="I11" s="162"/>
      <c r="J11" s="161"/>
      <c r="K11" s="163"/>
      <c r="L11" s="354"/>
    </row>
    <row r="12" spans="1:12" x14ac:dyDescent="0.4">
      <c r="A12" s="284" t="s">
        <v>16</v>
      </c>
      <c r="B12" s="13"/>
      <c r="C12" s="75" t="s">
        <v>13</v>
      </c>
      <c r="D12" s="74">
        <v>1076109</v>
      </c>
      <c r="E12" s="151">
        <v>0.24423826954332692</v>
      </c>
      <c r="F12" s="74">
        <v>3744458</v>
      </c>
      <c r="G12" s="151">
        <v>0.20496531140154328</v>
      </c>
      <c r="H12" s="74">
        <v>230</v>
      </c>
      <c r="I12" s="151"/>
      <c r="J12" s="74">
        <v>9369</v>
      </c>
      <c r="K12" s="86"/>
      <c r="L12" s="354"/>
    </row>
    <row r="13" spans="1:12" x14ac:dyDescent="0.4">
      <c r="A13" s="284" t="s">
        <v>17</v>
      </c>
      <c r="B13" s="13"/>
      <c r="C13" s="49" t="s">
        <v>376</v>
      </c>
      <c r="D13" s="1">
        <v>4897</v>
      </c>
      <c r="E13" s="50">
        <v>6.1261997141106802E-4</v>
      </c>
      <c r="F13" s="1">
        <v>60109</v>
      </c>
      <c r="G13" s="50">
        <v>8.3182218968873216E-5</v>
      </c>
      <c r="H13" s="161"/>
      <c r="I13" s="162"/>
      <c r="J13" s="161"/>
      <c r="K13" s="163"/>
      <c r="L13" s="354"/>
    </row>
    <row r="14" spans="1:12" x14ac:dyDescent="0.4">
      <c r="A14" s="284" t="s">
        <v>18</v>
      </c>
      <c r="B14" s="13"/>
      <c r="C14" s="75" t="s">
        <v>12</v>
      </c>
      <c r="D14" s="74">
        <v>11802506.585873449</v>
      </c>
      <c r="E14" s="151">
        <v>0.27575438965613103</v>
      </c>
      <c r="F14" s="74">
        <v>6894317.7390000001</v>
      </c>
      <c r="G14" s="151">
        <v>0.11471040789522857</v>
      </c>
      <c r="H14" s="74">
        <v>72454.100000000006</v>
      </c>
      <c r="I14" s="151">
        <v>0.5845355887382494</v>
      </c>
      <c r="J14" s="74">
        <v>694933.9</v>
      </c>
      <c r="K14" s="86">
        <v>0.53638482739149718</v>
      </c>
      <c r="L14" s="354"/>
    </row>
    <row r="15" spans="1:12" x14ac:dyDescent="0.4">
      <c r="A15" s="284" t="s">
        <v>20</v>
      </c>
      <c r="B15" s="13"/>
      <c r="C15" s="49" t="s">
        <v>376</v>
      </c>
      <c r="D15" s="1">
        <v>1407044</v>
      </c>
      <c r="E15" s="50">
        <v>0.2653186396445314</v>
      </c>
      <c r="F15" s="1">
        <v>1130318</v>
      </c>
      <c r="G15" s="50">
        <v>3.9798534571686903E-2</v>
      </c>
      <c r="H15" s="161"/>
      <c r="I15" s="162"/>
      <c r="J15" s="161"/>
      <c r="K15" s="163"/>
      <c r="L15" s="354"/>
    </row>
    <row r="16" spans="1:12" x14ac:dyDescent="0.4">
      <c r="A16" s="284" t="s">
        <v>19</v>
      </c>
      <c r="B16" s="13"/>
      <c r="C16" s="75" t="s">
        <v>26</v>
      </c>
      <c r="D16" s="74">
        <v>23970999.585873447</v>
      </c>
      <c r="E16" s="151">
        <v>0.35550232143936217</v>
      </c>
      <c r="F16" s="74">
        <v>33712581.739</v>
      </c>
      <c r="G16" s="151">
        <v>0.35824883105966032</v>
      </c>
      <c r="H16" s="74">
        <v>301968.09999999998</v>
      </c>
      <c r="I16" s="151">
        <v>0.48930334031972256</v>
      </c>
      <c r="J16" s="74">
        <v>4983672.9000000004</v>
      </c>
      <c r="K16" s="86">
        <v>0.75465948015970308</v>
      </c>
      <c r="L16" s="354"/>
    </row>
    <row r="17" spans="1:12" ht="33.6" x14ac:dyDescent="0.4">
      <c r="A17" s="11" t="s">
        <v>6</v>
      </c>
      <c r="B17" s="11"/>
      <c r="C17" s="316" t="s">
        <v>535</v>
      </c>
      <c r="D17" s="317">
        <v>1650</v>
      </c>
      <c r="E17" s="318">
        <v>5.3333333333333337E-2</v>
      </c>
      <c r="F17" s="317">
        <v>847578</v>
      </c>
      <c r="G17" s="318">
        <v>9.5377652558230636E-2</v>
      </c>
      <c r="H17" s="319"/>
      <c r="I17" s="320"/>
      <c r="J17" s="319"/>
      <c r="K17" s="321"/>
      <c r="L17" s="355"/>
    </row>
    <row r="18" spans="1:12" x14ac:dyDescent="0.4">
      <c r="A18" s="11" t="s">
        <v>8</v>
      </c>
      <c r="B18" s="11"/>
      <c r="C18" s="1"/>
      <c r="D18" s="1"/>
      <c r="E18" s="52"/>
      <c r="F18" s="1"/>
      <c r="G18" s="52"/>
      <c r="H18" s="1"/>
      <c r="I18" s="52"/>
      <c r="J18" s="1"/>
      <c r="K18" s="52"/>
      <c r="L18" s="354"/>
    </row>
    <row r="19" spans="1:12" x14ac:dyDescent="0.4">
      <c r="A19" s="11" t="s">
        <v>10</v>
      </c>
      <c r="B19" s="11"/>
      <c r="L19" s="354"/>
    </row>
    <row r="20" spans="1:12" x14ac:dyDescent="0.4">
      <c r="A20" s="11" t="s">
        <v>12</v>
      </c>
      <c r="B20" s="11"/>
      <c r="L20" s="354"/>
    </row>
    <row r="21" spans="1:12" x14ac:dyDescent="0.4">
      <c r="A21" s="11" t="s">
        <v>13</v>
      </c>
      <c r="B21" s="11"/>
      <c r="L21" s="354"/>
    </row>
    <row r="22" spans="1:12" x14ac:dyDescent="0.4">
      <c r="A22" s="11" t="s">
        <v>1</v>
      </c>
      <c r="B22" s="11"/>
    </row>
    <row r="23" spans="1:12" x14ac:dyDescent="0.4">
      <c r="A23" s="11" t="s">
        <v>3</v>
      </c>
      <c r="B23" s="11"/>
    </row>
    <row r="24" spans="1:12" x14ac:dyDescent="0.4">
      <c r="A24" s="11" t="s">
        <v>5</v>
      </c>
      <c r="B24" s="11"/>
    </row>
    <row r="25" spans="1:12" x14ac:dyDescent="0.4">
      <c r="A25" s="11" t="s">
        <v>7</v>
      </c>
      <c r="B25" s="11"/>
    </row>
    <row r="26" spans="1:12" x14ac:dyDescent="0.4">
      <c r="A26" s="11" t="s">
        <v>9</v>
      </c>
      <c r="B26" s="11"/>
    </row>
    <row r="27" spans="1:12" x14ac:dyDescent="0.4">
      <c r="A27" s="59" t="s">
        <v>11</v>
      </c>
      <c r="B27" s="59"/>
    </row>
    <row r="28" spans="1:12" x14ac:dyDescent="0.4">
      <c r="A28" s="60"/>
      <c r="B28" s="60"/>
    </row>
    <row r="29" spans="1:12" x14ac:dyDescent="0.4">
      <c r="A29" s="60"/>
      <c r="B29" s="60"/>
    </row>
    <row r="30" spans="1:12" x14ac:dyDescent="0.4">
      <c r="A30" s="60"/>
      <c r="B30" s="60"/>
    </row>
    <row r="31" spans="1:12" x14ac:dyDescent="0.4">
      <c r="A31" s="60"/>
      <c r="B31" s="60"/>
    </row>
    <row r="32" spans="1:12" x14ac:dyDescent="0.4">
      <c r="A32" s="60"/>
      <c r="B32" s="60"/>
    </row>
    <row r="33" spans="1:2" x14ac:dyDescent="0.4">
      <c r="A33" s="60"/>
      <c r="B33" s="60"/>
    </row>
    <row r="34" spans="1:2" x14ac:dyDescent="0.4">
      <c r="A34" s="60"/>
      <c r="B34" s="60"/>
    </row>
  </sheetData>
  <hyperlinks>
    <hyperlink ref="A25" location="'Regional utveckling'!A1" display="Regional utveckling" xr:uid="{00000000-0004-0000-0E00-000000000000}"/>
    <hyperlink ref="A24" location="'Läkemedel'!A1" display="Läkemedel" xr:uid="{00000000-0004-0000-0E00-000001000000}"/>
    <hyperlink ref="A23" location="'Övrig hälso- och sjukvård'!A1" display="Övrig hälso- och sjukvård" xr:uid="{00000000-0004-0000-0E00-000002000000}"/>
    <hyperlink ref="A22" location="'Tandvård'!A1" display="Tandvård" xr:uid="{00000000-0004-0000-0E00-000003000000}"/>
    <hyperlink ref="A21" location="'Specialiserad psykiatrisk vård'!A1" display="Specialiserad psykiatrisk vård" xr:uid="{00000000-0004-0000-0E00-000004000000}"/>
    <hyperlink ref="A20" location="'Specialiserad somatisk vård'!A1" display="Specialiserad somatisk vård" xr:uid="{00000000-0004-0000-0E00-000005000000}"/>
    <hyperlink ref="A19" location="'Vårdcentraler'!A1" display="Vårdcentraler" xr:uid="{00000000-0004-0000-0E00-000006000000}"/>
    <hyperlink ref="A18" location="'Primärvård'!A1" display="Primärvård" xr:uid="{00000000-0004-0000-0E00-000007000000}"/>
    <hyperlink ref="A17" location="'Vårdplatser'!A1" display="Vårdplatser" xr:uid="{00000000-0004-0000-0E00-000008000000}"/>
    <hyperlink ref="A7" location="'Hälso- och sjukvård'!A1" display="Hälso- och sjukvård" xr:uid="{00000000-0004-0000-0E00-000009000000}"/>
    <hyperlink ref="A6" location="'Kostnader och intäkter'!A1" display="Kostnader för" xr:uid="{00000000-0004-0000-0E00-00000A000000}"/>
    <hyperlink ref="A5" location="'Regionernas ekonomi'!A1" display="Regionernas ekonomi" xr:uid="{00000000-0004-0000-0E00-00000B000000}"/>
    <hyperlink ref="A26" location="'Trafik och infrastruktur'!A1" display="Trafik och infrastruktur, samt allmän regional utveckling" xr:uid="{00000000-0004-0000-0E00-00000C000000}"/>
    <hyperlink ref="A27" location="'Utbildning och kultur'!A1" display="Utbildning och kultur" xr:uid="{00000000-0004-0000-0E00-00000D000000}"/>
    <hyperlink ref="A4" location="Innehåll!A1" display="Innehåll" xr:uid="{00000000-0004-0000-0E00-00000E000000}"/>
    <hyperlink ref="A8" location="'Hälso- och sjukvård 1'!A1" display="Hälso- och sjukvård 1" xr:uid="{C2F332E2-7709-4AEE-852F-A55DD4B2257A}"/>
    <hyperlink ref="A9" location="'Hälso- och sjukvård 2'!A1" display="Hälso- och sjukvård 2" xr:uid="{F6A70F6B-B124-419E-B645-F59A045B6E2D}"/>
    <hyperlink ref="A10" location="'Hälso- och sjukvård 3'!A1" display="Hälso- och sjukvård 3" xr:uid="{7C479B6F-87CC-4931-88B1-D33DE8C25A6C}"/>
    <hyperlink ref="A11" location="'Hälso- och sjukvård 4'!A1" display="Hälso- och sjukvård 4" xr:uid="{5BA683F6-7488-4B11-B90A-0DB5C20C9D5F}"/>
    <hyperlink ref="A12" location="'Hälso- och sjukvård 5'!A1" display="Hälso- och sjukvård 5" xr:uid="{6401F23A-82A9-4792-BB76-C76E61E4F098}"/>
    <hyperlink ref="A13" location="'Hälso- och sjukvård 6'!A1" display="Hälso- och sjukvård 6" xr:uid="{6E81589C-E40C-4FEB-B5F4-9383EB5A776D}"/>
    <hyperlink ref="A14" location="'Hälso- och sjukvård 7'!A1" display="Hälso- och sjukvård 7" xr:uid="{96C440F4-6D40-40A6-91C7-3FC9DF08DCA7}"/>
    <hyperlink ref="A15" location="'Hälso- och sjukvård 8'!A1" display="Hälso- och sjukvård 8" xr:uid="{72A45973-01A5-4468-919E-254D0B1184F2}"/>
    <hyperlink ref="A16" location="'Hälso- och sjukvård 9'!A1" display="Hälso- och sjukvård 9" xr:uid="{BD2502C7-125C-4619-A064-D189A76E369B}"/>
  </hyperlinks>
  <pageMargins left="0.25" right="0.25" top="0.75" bottom="0.75" header="0.3" footer="0.3"/>
  <pageSetup paperSize="9" orientation="landscape" r:id="rId1"/>
  <colBreaks count="2" manualBreakCount="2">
    <brk id="2" max="1048575" man="1"/>
    <brk id="11"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24">
    <tabColor theme="9"/>
  </sheetPr>
  <dimension ref="A1:G47"/>
  <sheetViews>
    <sheetView showGridLines="0" showRowColHeaders="0" zoomScaleNormal="100" zoomScaleSheetLayoutView="100" workbookViewId="0"/>
  </sheetViews>
  <sheetFormatPr defaultRowHeight="16.8" x14ac:dyDescent="0.4"/>
  <cols>
    <col min="1" max="1" width="59.5" style="221" customWidth="1"/>
    <col min="2" max="2" width="5.19921875" style="221" customWidth="1"/>
    <col min="3" max="3" width="36.296875" style="221" customWidth="1"/>
    <col min="4" max="7" width="14.296875" style="221" customWidth="1"/>
    <col min="8" max="16384" width="8.796875" style="221"/>
  </cols>
  <sheetData>
    <row r="1" spans="1:7" ht="40.049999999999997" customHeight="1" x14ac:dyDescent="0.6">
      <c r="A1" s="220" t="s">
        <v>4</v>
      </c>
      <c r="B1" s="220"/>
    </row>
    <row r="3" spans="1:7" x14ac:dyDescent="0.4">
      <c r="C3" s="223" t="s">
        <v>420</v>
      </c>
    </row>
    <row r="4" spans="1:7" ht="50.4" x14ac:dyDescent="0.4">
      <c r="A4" s="223" t="s">
        <v>14</v>
      </c>
      <c r="B4" s="223"/>
      <c r="C4" s="229"/>
      <c r="D4" s="229" t="s">
        <v>8</v>
      </c>
      <c r="E4" s="234" t="s">
        <v>465</v>
      </c>
      <c r="F4" s="234" t="s">
        <v>466</v>
      </c>
      <c r="G4" s="234" t="s">
        <v>467</v>
      </c>
    </row>
    <row r="5" spans="1:7" x14ac:dyDescent="0.4">
      <c r="A5" s="221" t="s">
        <v>0</v>
      </c>
      <c r="C5" s="169" t="s">
        <v>23</v>
      </c>
      <c r="D5" s="169">
        <v>33297124</v>
      </c>
      <c r="E5" s="169">
        <v>4820567</v>
      </c>
      <c r="F5" s="169">
        <v>18696824.324873447</v>
      </c>
      <c r="G5" s="169">
        <v>869066</v>
      </c>
    </row>
    <row r="6" spans="1:7" x14ac:dyDescent="0.4">
      <c r="A6" s="221" t="s">
        <v>2</v>
      </c>
      <c r="C6" s="235" t="s">
        <v>378</v>
      </c>
      <c r="D6" s="171"/>
      <c r="E6" s="171">
        <v>65077</v>
      </c>
      <c r="F6" s="171">
        <v>2537362</v>
      </c>
      <c r="G6" s="171"/>
    </row>
    <row r="7" spans="1:7" x14ac:dyDescent="0.4">
      <c r="A7" s="225" t="s">
        <v>4</v>
      </c>
      <c r="B7" s="225"/>
      <c r="C7" s="169" t="s">
        <v>24</v>
      </c>
      <c r="D7" s="169">
        <v>4508654</v>
      </c>
      <c r="E7" s="169">
        <v>9599</v>
      </c>
      <c r="F7" s="169">
        <v>767388</v>
      </c>
      <c r="G7" s="169"/>
    </row>
    <row r="8" spans="1:7" x14ac:dyDescent="0.4">
      <c r="A8" s="291" t="s">
        <v>265</v>
      </c>
      <c r="B8" s="226"/>
      <c r="C8" s="171" t="s">
        <v>33</v>
      </c>
      <c r="D8" s="171">
        <v>19389703</v>
      </c>
      <c r="E8" s="171">
        <v>1668018</v>
      </c>
      <c r="F8" s="171">
        <v>2882884</v>
      </c>
      <c r="G8" s="171">
        <v>134639</v>
      </c>
    </row>
    <row r="9" spans="1:7" x14ac:dyDescent="0.4">
      <c r="A9" s="291" t="s">
        <v>267</v>
      </c>
      <c r="B9" s="226"/>
    </row>
    <row r="10" spans="1:7" x14ac:dyDescent="0.4">
      <c r="A10" s="291" t="s">
        <v>21</v>
      </c>
      <c r="B10" s="226"/>
    </row>
    <row r="11" spans="1:7" x14ac:dyDescent="0.4">
      <c r="A11" s="291" t="s">
        <v>15</v>
      </c>
      <c r="B11" s="226"/>
    </row>
    <row r="12" spans="1:7" x14ac:dyDescent="0.4">
      <c r="A12" s="292" t="s">
        <v>16</v>
      </c>
      <c r="B12" s="227"/>
    </row>
    <row r="13" spans="1:7" x14ac:dyDescent="0.4">
      <c r="A13" s="291" t="s">
        <v>17</v>
      </c>
      <c r="B13" s="226"/>
    </row>
    <row r="14" spans="1:7" x14ac:dyDescent="0.4">
      <c r="A14" s="291" t="s">
        <v>18</v>
      </c>
      <c r="B14" s="226"/>
    </row>
    <row r="15" spans="1:7" x14ac:dyDescent="0.4">
      <c r="A15" s="291" t="s">
        <v>20</v>
      </c>
      <c r="B15" s="226"/>
    </row>
    <row r="16" spans="1:7" x14ac:dyDescent="0.4">
      <c r="A16" s="291" t="s">
        <v>19</v>
      </c>
      <c r="B16" s="226"/>
    </row>
    <row r="17" spans="1:7" x14ac:dyDescent="0.4">
      <c r="A17" s="224" t="s">
        <v>6</v>
      </c>
      <c r="B17" s="224"/>
    </row>
    <row r="18" spans="1:7" x14ac:dyDescent="0.4">
      <c r="A18" s="224" t="s">
        <v>8</v>
      </c>
      <c r="B18" s="224"/>
    </row>
    <row r="19" spans="1:7" x14ac:dyDescent="0.4">
      <c r="A19" s="224" t="s">
        <v>10</v>
      </c>
      <c r="B19" s="224"/>
    </row>
    <row r="20" spans="1:7" x14ac:dyDescent="0.4">
      <c r="A20" s="224" t="s">
        <v>12</v>
      </c>
      <c r="B20" s="224"/>
    </row>
    <row r="21" spans="1:7" x14ac:dyDescent="0.4">
      <c r="A21" s="224" t="s">
        <v>13</v>
      </c>
      <c r="B21" s="224"/>
    </row>
    <row r="22" spans="1:7" x14ac:dyDescent="0.4">
      <c r="A22" s="224" t="s">
        <v>1</v>
      </c>
      <c r="B22" s="224"/>
    </row>
    <row r="23" spans="1:7" x14ac:dyDescent="0.4">
      <c r="A23" s="224" t="s">
        <v>3</v>
      </c>
      <c r="B23" s="224"/>
    </row>
    <row r="24" spans="1:7" x14ac:dyDescent="0.4">
      <c r="A24" s="224" t="s">
        <v>5</v>
      </c>
      <c r="B24" s="224"/>
      <c r="D24" s="223"/>
      <c r="E24" s="223"/>
      <c r="F24" s="223"/>
      <c r="G24" s="223"/>
    </row>
    <row r="25" spans="1:7" x14ac:dyDescent="0.4">
      <c r="A25" s="224" t="s">
        <v>7</v>
      </c>
      <c r="B25" s="224"/>
    </row>
    <row r="26" spans="1:7" x14ac:dyDescent="0.4">
      <c r="A26" s="224" t="s">
        <v>9</v>
      </c>
      <c r="B26" s="224"/>
    </row>
    <row r="27" spans="1:7" x14ac:dyDescent="0.4">
      <c r="A27" s="230" t="s">
        <v>11</v>
      </c>
      <c r="B27" s="230"/>
    </row>
    <row r="28" spans="1:7" x14ac:dyDescent="0.4">
      <c r="C28" s="228" t="s">
        <v>401</v>
      </c>
    </row>
    <row r="29" spans="1:7" x14ac:dyDescent="0.4">
      <c r="C29" s="228" t="s">
        <v>414</v>
      </c>
    </row>
    <row r="30" spans="1:7" x14ac:dyDescent="0.4">
      <c r="C30" s="228"/>
    </row>
    <row r="31" spans="1:7" x14ac:dyDescent="0.4">
      <c r="C31" s="34" t="s">
        <v>419</v>
      </c>
      <c r="D31" s="15">
        <f>D5-D6</f>
        <v>33297124</v>
      </c>
      <c r="E31" s="15">
        <f>E5-E6</f>
        <v>4755490</v>
      </c>
      <c r="F31" s="15">
        <f>F5-F6</f>
        <v>16159462.324873447</v>
      </c>
      <c r="G31" s="15">
        <f>G5-G6</f>
        <v>869066</v>
      </c>
    </row>
    <row r="32" spans="1:7" x14ac:dyDescent="0.4">
      <c r="C32" s="34"/>
      <c r="D32" s="34"/>
      <c r="E32" s="34"/>
      <c r="F32" s="34"/>
      <c r="G32" s="34"/>
    </row>
    <row r="33" spans="3:7" x14ac:dyDescent="0.4">
      <c r="C33" s="34"/>
      <c r="D33" s="34"/>
      <c r="E33" s="34"/>
      <c r="F33" s="34"/>
      <c r="G33" s="34"/>
    </row>
    <row r="34" spans="3:7" x14ac:dyDescent="0.4">
      <c r="C34" s="34"/>
      <c r="D34" s="34"/>
      <c r="E34" s="34"/>
      <c r="F34" s="34"/>
      <c r="G34" s="34"/>
    </row>
    <row r="35" spans="3:7" x14ac:dyDescent="0.4">
      <c r="C35" s="34"/>
      <c r="D35" s="34"/>
      <c r="E35" s="34"/>
      <c r="F35" s="34"/>
      <c r="G35" s="34"/>
    </row>
    <row r="36" spans="3:7" x14ac:dyDescent="0.4">
      <c r="C36" s="34"/>
      <c r="D36" s="34"/>
      <c r="E36" s="34"/>
      <c r="F36" s="34"/>
      <c r="G36" s="34"/>
    </row>
    <row r="37" spans="3:7" x14ac:dyDescent="0.4">
      <c r="C37" s="34"/>
      <c r="D37" s="34"/>
      <c r="E37" s="34"/>
      <c r="F37" s="34"/>
      <c r="G37" s="34"/>
    </row>
    <row r="38" spans="3:7" x14ac:dyDescent="0.4">
      <c r="C38" s="34"/>
      <c r="D38" s="34"/>
      <c r="E38" s="34"/>
      <c r="F38" s="34"/>
      <c r="G38" s="34"/>
    </row>
    <row r="39" spans="3:7" x14ac:dyDescent="0.4">
      <c r="C39" s="34"/>
      <c r="D39" s="34"/>
      <c r="E39" s="34"/>
      <c r="F39" s="34"/>
      <c r="G39" s="34"/>
    </row>
    <row r="40" spans="3:7" x14ac:dyDescent="0.4">
      <c r="C40" s="34"/>
      <c r="D40" s="34"/>
      <c r="E40" s="34"/>
      <c r="F40" s="34"/>
      <c r="G40" s="34"/>
    </row>
    <row r="41" spans="3:7" x14ac:dyDescent="0.4">
      <c r="C41" s="34"/>
      <c r="D41" s="34" t="s">
        <v>8</v>
      </c>
      <c r="E41" s="34" t="s">
        <v>374</v>
      </c>
      <c r="F41" s="34" t="s">
        <v>375</v>
      </c>
      <c r="G41" s="34" t="s">
        <v>3</v>
      </c>
    </row>
    <row r="42" spans="3:7" x14ac:dyDescent="0.4">
      <c r="C42" s="34" t="s">
        <v>377</v>
      </c>
      <c r="D42" s="34"/>
      <c r="E42" s="34"/>
      <c r="F42" s="34"/>
      <c r="G42" s="34"/>
    </row>
    <row r="43" spans="3:7" x14ac:dyDescent="0.4">
      <c r="C43" s="34" t="s">
        <v>23</v>
      </c>
      <c r="D43" s="34">
        <v>32031883</v>
      </c>
      <c r="E43" s="34">
        <v>4583802</v>
      </c>
      <c r="F43" s="34">
        <v>16943119</v>
      </c>
      <c r="G43" s="34">
        <v>804042</v>
      </c>
    </row>
    <row r="44" spans="3:7" x14ac:dyDescent="0.4">
      <c r="C44" s="67" t="s">
        <v>376</v>
      </c>
      <c r="D44" s="34"/>
      <c r="E44" s="34">
        <v>67033</v>
      </c>
      <c r="F44" s="34">
        <v>2148498</v>
      </c>
      <c r="G44" s="34"/>
    </row>
    <row r="45" spans="3:7" x14ac:dyDescent="0.4">
      <c r="C45" s="34" t="s">
        <v>24</v>
      </c>
      <c r="D45" s="34">
        <v>3685291</v>
      </c>
      <c r="E45" s="34">
        <v>8319</v>
      </c>
      <c r="F45" s="34">
        <v>762652.99999999988</v>
      </c>
      <c r="G45" s="34">
        <v>1</v>
      </c>
    </row>
    <row r="46" spans="3:7" x14ac:dyDescent="0.4">
      <c r="C46" s="34" t="s">
        <v>33</v>
      </c>
      <c r="D46" s="34">
        <v>18762371</v>
      </c>
      <c r="E46" s="34">
        <v>1126249</v>
      </c>
      <c r="F46" s="34">
        <v>1079267</v>
      </c>
      <c r="G46" s="34">
        <v>86360</v>
      </c>
    </row>
    <row r="47" spans="3:7" x14ac:dyDescent="0.4">
      <c r="C47" s="34"/>
      <c r="D47" s="34"/>
      <c r="E47" s="34"/>
      <c r="F47" s="34"/>
      <c r="G47" s="34"/>
    </row>
  </sheetData>
  <hyperlinks>
    <hyperlink ref="A25" location="'Regional utveckling'!A1" display="Regional utveckling" xr:uid="{00000000-0004-0000-0F00-000000000000}"/>
    <hyperlink ref="A24" location="'Läkemedel'!A1" display="Läkemedel" xr:uid="{00000000-0004-0000-0F00-000001000000}"/>
    <hyperlink ref="A23" location="'Övrig hälso- och sjukvård'!A1" display="Övrig hälso- och sjukvård" xr:uid="{00000000-0004-0000-0F00-000002000000}"/>
    <hyperlink ref="A22" location="'Tandvård'!A1" display="Tandvård" xr:uid="{00000000-0004-0000-0F00-000003000000}"/>
    <hyperlink ref="A21" location="'Specialiserad psykiatrisk vård'!A1" display="Specialiserad psykiatrisk vård" xr:uid="{00000000-0004-0000-0F00-000004000000}"/>
    <hyperlink ref="A20" location="'Specialiserad somatisk vård'!A1" display="Specialiserad somatisk vård" xr:uid="{00000000-0004-0000-0F00-000005000000}"/>
    <hyperlink ref="A19" location="'Vårdcentraler'!A1" display="Vårdcentraler" xr:uid="{00000000-0004-0000-0F00-000006000000}"/>
    <hyperlink ref="A18" location="'Primärvård'!A1" display="Primärvård" xr:uid="{00000000-0004-0000-0F00-000007000000}"/>
    <hyperlink ref="A17" location="'Vårdplatser'!A1" display="Vårdplatser" xr:uid="{00000000-0004-0000-0F00-000008000000}"/>
    <hyperlink ref="A7" location="'Hälso- och sjukvård'!A1" display="Hälso- och sjukvård" xr:uid="{00000000-0004-0000-0F00-000009000000}"/>
    <hyperlink ref="A6" location="'Kostnader och intäkter'!A1" display="Kostnader för" xr:uid="{00000000-0004-0000-0F00-00000A000000}"/>
    <hyperlink ref="A5" location="'Regionernas ekonomi'!A1" display="Regionernas ekonomi" xr:uid="{00000000-0004-0000-0F00-00000B000000}"/>
    <hyperlink ref="A26" location="'Trafik och infrastruktur'!A1" display="Trafik och infrastruktur, samt allmän regional utveckling" xr:uid="{00000000-0004-0000-0F00-00000C000000}"/>
    <hyperlink ref="A27" location="'Utbildning och kultur'!A1" display="Utbildning och kultur" xr:uid="{00000000-0004-0000-0F00-00000D000000}"/>
    <hyperlink ref="A4" location="Innehåll!A1" display="Innehåll" xr:uid="{00000000-0004-0000-0F00-00000E000000}"/>
    <hyperlink ref="A8" location="'Hälso- och sjukvård 1'!A1" display="Hälso- och sjukvård 1" xr:uid="{D92D2FAF-DF64-49B1-8C5D-801069D8D6BB}"/>
    <hyperlink ref="A9" location="'Hälso- och sjukvård 2'!A1" display="Hälso- och sjukvård 2" xr:uid="{81F428F9-132A-46A4-B7CD-A0960C5BD095}"/>
    <hyperlink ref="A10" location="'Hälso- och sjukvård 3'!A1" display="Hälso- och sjukvård 3" xr:uid="{366FE336-A62B-48B0-B43F-E700F62B7DD0}"/>
    <hyperlink ref="A11" location="'Hälso- och sjukvård 4'!A1" display="Hälso- och sjukvård 4" xr:uid="{43898848-1E31-4831-BFDF-F25C71116B5D}"/>
    <hyperlink ref="A12" location="'Hälso- och sjukvård 5'!A1" display="Hälso- och sjukvård 5" xr:uid="{141403C7-A3C0-4856-9626-DE220A547EEB}"/>
    <hyperlink ref="A13" location="'Hälso- och sjukvård 6'!A1" display="Hälso- och sjukvård 6" xr:uid="{6DB70182-6C88-4384-B5F7-42F659D2B174}"/>
    <hyperlink ref="A14" location="'Hälso- och sjukvård 7'!A1" display="Hälso- och sjukvård 7" xr:uid="{CF7DAE5C-1541-428C-8A2F-FB82E737BC3B}"/>
    <hyperlink ref="A15" location="'Hälso- och sjukvård 8'!A1" display="Hälso- och sjukvård 8" xr:uid="{9A8F73FD-2C0E-4E60-870B-0749BB450AE2}"/>
    <hyperlink ref="A16" location="'Hälso- och sjukvård 9'!A1" display="Hälso- och sjukvård 9" xr:uid="{5323C6DC-6D2C-49F4-9B8C-EBDEBCAE3E30}"/>
  </hyperlinks>
  <pageMargins left="0.7" right="0.7" top="0.75" bottom="0.75" header="0.3" footer="0.3"/>
  <pageSetup paperSize="9" scale="98" orientation="landscape" r:id="rId1"/>
  <colBreaks count="1" manualBreakCount="1">
    <brk id="2"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23">
    <tabColor theme="9"/>
  </sheetPr>
  <dimension ref="A1:H29"/>
  <sheetViews>
    <sheetView showGridLines="0" showRowColHeaders="0" zoomScaleNormal="100" zoomScaleSheetLayoutView="100" workbookViewId="0"/>
  </sheetViews>
  <sheetFormatPr defaultRowHeight="16.8" x14ac:dyDescent="0.4"/>
  <cols>
    <col min="1" max="1" width="59.5" style="221" customWidth="1"/>
    <col min="2" max="2" width="5.19921875" style="221" customWidth="1"/>
    <col min="3" max="3" width="27.19921875" style="221" customWidth="1"/>
    <col min="4" max="4" width="23.5" style="221" customWidth="1"/>
    <col min="5" max="5" width="11.69921875" style="221" customWidth="1"/>
    <col min="6" max="6" width="15.09765625" style="221" bestFit="1" customWidth="1"/>
    <col min="7" max="16384" width="8.796875" style="221"/>
  </cols>
  <sheetData>
    <row r="1" spans="1:8" ht="40.049999999999997" customHeight="1" x14ac:dyDescent="0.6">
      <c r="A1" s="220" t="s">
        <v>4</v>
      </c>
    </row>
    <row r="2" spans="1:8" x14ac:dyDescent="0.4">
      <c r="A2" s="222"/>
    </row>
    <row r="3" spans="1:8" x14ac:dyDescent="0.4">
      <c r="A3" s="231"/>
      <c r="C3" s="223" t="s">
        <v>471</v>
      </c>
    </row>
    <row r="4" spans="1:8" x14ac:dyDescent="0.4">
      <c r="A4" s="262" t="s">
        <v>14</v>
      </c>
      <c r="C4" s="223" t="s">
        <v>472</v>
      </c>
    </row>
    <row r="5" spans="1:8" x14ac:dyDescent="0.4">
      <c r="A5" s="232" t="s">
        <v>0</v>
      </c>
      <c r="B5" s="34"/>
      <c r="C5" s="229"/>
      <c r="D5" s="229" t="s">
        <v>34</v>
      </c>
      <c r="E5" s="229" t="s">
        <v>22</v>
      </c>
      <c r="F5" s="229" t="s">
        <v>35</v>
      </c>
      <c r="G5" s="34"/>
      <c r="H5" s="34"/>
    </row>
    <row r="6" spans="1:8" x14ac:dyDescent="0.4">
      <c r="A6" s="224" t="s">
        <v>2</v>
      </c>
      <c r="B6" s="34" t="s">
        <v>408</v>
      </c>
      <c r="C6" s="169" t="s">
        <v>8</v>
      </c>
      <c r="D6" s="169">
        <v>26487895</v>
      </c>
      <c r="E6" s="169">
        <v>11317883</v>
      </c>
      <c r="F6" s="169">
        <v>37805778</v>
      </c>
      <c r="G6" s="34" t="s">
        <v>408</v>
      </c>
      <c r="H6" s="34" t="s">
        <v>408</v>
      </c>
    </row>
    <row r="7" spans="1:8" x14ac:dyDescent="0.4">
      <c r="A7" s="225" t="s">
        <v>4</v>
      </c>
      <c r="B7" s="34" t="s">
        <v>409</v>
      </c>
      <c r="C7" s="171" t="s">
        <v>13</v>
      </c>
      <c r="D7" s="171">
        <v>3753827</v>
      </c>
      <c r="E7" s="171">
        <v>1076339</v>
      </c>
      <c r="F7" s="171">
        <v>4830166</v>
      </c>
      <c r="G7" s="34" t="s">
        <v>409</v>
      </c>
      <c r="H7" s="34" t="s">
        <v>409</v>
      </c>
    </row>
    <row r="8" spans="1:8" x14ac:dyDescent="0.4">
      <c r="A8" s="291" t="s">
        <v>265</v>
      </c>
      <c r="B8" s="34" t="s">
        <v>410</v>
      </c>
      <c r="C8" s="169" t="s">
        <v>12</v>
      </c>
      <c r="D8" s="169">
        <v>7589251.6390000004</v>
      </c>
      <c r="E8" s="169">
        <v>11874960.685873449</v>
      </c>
      <c r="F8" s="169">
        <v>19464212.324873447</v>
      </c>
      <c r="G8" s="34" t="s">
        <v>410</v>
      </c>
      <c r="H8" s="34" t="s">
        <v>410</v>
      </c>
    </row>
    <row r="9" spans="1:8" x14ac:dyDescent="0.4">
      <c r="A9" s="291" t="s">
        <v>267</v>
      </c>
      <c r="B9" s="34" t="s">
        <v>411</v>
      </c>
      <c r="C9" s="171" t="s">
        <v>352</v>
      </c>
      <c r="D9" s="171">
        <v>865281</v>
      </c>
      <c r="E9" s="171">
        <v>3785</v>
      </c>
      <c r="F9" s="171">
        <v>869066</v>
      </c>
      <c r="G9" s="34" t="s">
        <v>411</v>
      </c>
      <c r="H9" s="34" t="s">
        <v>411</v>
      </c>
    </row>
    <row r="10" spans="1:8" x14ac:dyDescent="0.4">
      <c r="A10" s="291" t="s">
        <v>21</v>
      </c>
      <c r="B10" s="34"/>
      <c r="G10" s="34"/>
      <c r="H10" s="34"/>
    </row>
    <row r="11" spans="1:8" x14ac:dyDescent="0.4">
      <c r="A11" s="291" t="s">
        <v>15</v>
      </c>
      <c r="G11" s="34"/>
      <c r="H11" s="34"/>
    </row>
    <row r="12" spans="1:8" x14ac:dyDescent="0.4">
      <c r="A12" s="291" t="s">
        <v>16</v>
      </c>
    </row>
    <row r="13" spans="1:8" x14ac:dyDescent="0.4">
      <c r="A13" s="292" t="s">
        <v>17</v>
      </c>
    </row>
    <row r="14" spans="1:8" x14ac:dyDescent="0.4">
      <c r="A14" s="291" t="s">
        <v>18</v>
      </c>
    </row>
    <row r="15" spans="1:8" x14ac:dyDescent="0.4">
      <c r="A15" s="291" t="s">
        <v>20</v>
      </c>
    </row>
    <row r="16" spans="1:8" x14ac:dyDescent="0.4">
      <c r="A16" s="291" t="s">
        <v>19</v>
      </c>
    </row>
    <row r="17" spans="1:3" x14ac:dyDescent="0.4">
      <c r="A17" s="224" t="s">
        <v>6</v>
      </c>
    </row>
    <row r="18" spans="1:3" x14ac:dyDescent="0.4">
      <c r="A18" s="224" t="s">
        <v>8</v>
      </c>
    </row>
    <row r="19" spans="1:3" x14ac:dyDescent="0.4">
      <c r="A19" s="224" t="s">
        <v>10</v>
      </c>
    </row>
    <row r="20" spans="1:3" x14ac:dyDescent="0.4">
      <c r="A20" s="224" t="s">
        <v>12</v>
      </c>
    </row>
    <row r="21" spans="1:3" x14ac:dyDescent="0.4">
      <c r="A21" s="224" t="s">
        <v>13</v>
      </c>
    </row>
    <row r="22" spans="1:3" x14ac:dyDescent="0.4">
      <c r="A22" s="224" t="s">
        <v>1</v>
      </c>
    </row>
    <row r="23" spans="1:3" x14ac:dyDescent="0.4">
      <c r="A23" s="224" t="s">
        <v>3</v>
      </c>
    </row>
    <row r="24" spans="1:3" x14ac:dyDescent="0.4">
      <c r="A24" s="224" t="s">
        <v>5</v>
      </c>
    </row>
    <row r="25" spans="1:3" x14ac:dyDescent="0.4">
      <c r="A25" s="224" t="s">
        <v>7</v>
      </c>
    </row>
    <row r="26" spans="1:3" x14ac:dyDescent="0.4">
      <c r="A26" s="224" t="s">
        <v>9</v>
      </c>
    </row>
    <row r="27" spans="1:3" x14ac:dyDescent="0.4">
      <c r="A27" s="230" t="s">
        <v>11</v>
      </c>
    </row>
    <row r="29" spans="1:3" x14ac:dyDescent="0.4">
      <c r="C29" s="228" t="s">
        <v>402</v>
      </c>
    </row>
  </sheetData>
  <hyperlinks>
    <hyperlink ref="A25" location="'Regional utveckling'!A1" display="Regional utveckling" xr:uid="{00000000-0004-0000-1000-000000000000}"/>
    <hyperlink ref="A24" location="'Läkemedel'!A1" display="Läkemedel" xr:uid="{00000000-0004-0000-1000-000001000000}"/>
    <hyperlink ref="A23" location="'Övrig hälso- och sjukvård'!A1" display="Övrig hälso- och sjukvård" xr:uid="{00000000-0004-0000-1000-000002000000}"/>
    <hyperlink ref="A22" location="'Tandvård'!A1" display="Tandvård" xr:uid="{00000000-0004-0000-1000-000003000000}"/>
    <hyperlink ref="A21" location="'Specialiserad psykiatrisk vård'!A1" display="Specialiserad psykiatrisk vård" xr:uid="{00000000-0004-0000-1000-000004000000}"/>
    <hyperlink ref="A20" location="'Specialiserad somatisk vård'!A1" display="Specialiserad somatisk vård" xr:uid="{00000000-0004-0000-1000-000005000000}"/>
    <hyperlink ref="A19" location="'Vårdcentraler'!A1" display="Vårdcentraler" xr:uid="{00000000-0004-0000-1000-000006000000}"/>
    <hyperlink ref="A18" location="'Primärvård'!A1" display="Primärvård" xr:uid="{00000000-0004-0000-1000-000007000000}"/>
    <hyperlink ref="A17" location="'Vårdplatser'!A1" display="Vårdplatser" xr:uid="{00000000-0004-0000-1000-000008000000}"/>
    <hyperlink ref="A7" location="'Hälso- och sjukvård'!A1" display="Hälso- och sjukvård" xr:uid="{00000000-0004-0000-1000-000009000000}"/>
    <hyperlink ref="A6" location="'Kostnader och intäkter'!A1" display="Kostnader för" xr:uid="{00000000-0004-0000-1000-00000A000000}"/>
    <hyperlink ref="A5" location="'Regionernas ekonomi'!A1" display="Regionernas ekonomi" xr:uid="{00000000-0004-0000-1000-00000B000000}"/>
    <hyperlink ref="A26" location="'Trafik och infrastruktur'!A1" display="Trafik och infrastruktur, samt allmän regional utveckling" xr:uid="{00000000-0004-0000-1000-00000C000000}"/>
    <hyperlink ref="A27" location="'Utbildning och kultur'!A1" display="Utbildning och kultur" xr:uid="{00000000-0004-0000-1000-00000D000000}"/>
    <hyperlink ref="A4" location="Innehåll!A1" display="Innehåll" xr:uid="{00000000-0004-0000-1000-00000E000000}"/>
    <hyperlink ref="A8" location="'Hälso- och sjukvård 1'!A1" display="Hälso- och sjukvård 1" xr:uid="{94A90873-4843-4351-9834-74E4D34CC9C3}"/>
    <hyperlink ref="A9" location="'Hälso- och sjukvård 2'!A1" display="Hälso- och sjukvård 2" xr:uid="{75670803-8C25-40D6-B352-DB560E622917}"/>
    <hyperlink ref="A10" location="'Hälso- och sjukvård 3'!A1" display="Hälso- och sjukvård 3" xr:uid="{DBB36279-B8B5-4818-A7F0-867399B4947E}"/>
    <hyperlink ref="A11" location="'Hälso- och sjukvård 4'!A1" display="Hälso- och sjukvård 4" xr:uid="{ED849C4D-9669-45A8-9857-5D39BA4EC539}"/>
    <hyperlink ref="A12" location="'Hälso- och sjukvård 5'!A1" display="Hälso- och sjukvård 5" xr:uid="{08096AB4-F585-45B3-810A-15918FCC1A89}"/>
    <hyperlink ref="A13" location="'Hälso- och sjukvård 6'!A1" display="Hälso- och sjukvård 6" xr:uid="{74839F61-23B9-40F8-BCC4-48459DABA54C}"/>
    <hyperlink ref="A14" location="'Hälso- och sjukvård 7'!A1" display="Hälso- och sjukvård 7" xr:uid="{469A981A-F340-4534-8C1D-3BCD32A41385}"/>
    <hyperlink ref="A15" location="'Hälso- och sjukvård 8'!A1" display="Hälso- och sjukvård 8" xr:uid="{A675FEEE-266F-466B-A7D7-D8C283560A4F}"/>
    <hyperlink ref="A16" location="'Hälso- och sjukvård 9'!A1" display="Hälso- och sjukvård 9" xr:uid="{28A9E7D6-31E8-49B3-A83F-B7F887D96FE2}"/>
  </hyperlinks>
  <pageMargins left="0.7" right="0.7" top="0.75" bottom="0.75" header="0.3" footer="0.3"/>
  <pageSetup paperSize="9" orientation="landscape" r:id="rId1"/>
  <colBreaks count="1" manualBreakCount="1">
    <brk id="1" max="1048575" man="1"/>
  </colBreak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22">
    <tabColor theme="9"/>
  </sheetPr>
  <dimension ref="A1:Q77"/>
  <sheetViews>
    <sheetView showGridLines="0" showRowColHeaders="0" zoomScaleNormal="100" workbookViewId="0"/>
  </sheetViews>
  <sheetFormatPr defaultRowHeight="16.8" x14ac:dyDescent="0.4"/>
  <cols>
    <col min="1" max="1" width="59.5" style="221" customWidth="1"/>
    <col min="2" max="2" width="5.19921875" style="221" customWidth="1"/>
    <col min="3" max="3" width="19.19921875" style="221" customWidth="1"/>
    <col min="4" max="4" width="12.59765625" style="221" bestFit="1" customWidth="1"/>
    <col min="5" max="5" width="17.8984375" style="221" bestFit="1" customWidth="1"/>
    <col min="6" max="7" width="15.59765625" style="221" bestFit="1" customWidth="1"/>
    <col min="8" max="8" width="14.09765625" style="221" customWidth="1"/>
    <col min="9" max="16384" width="8.796875" style="221"/>
  </cols>
  <sheetData>
    <row r="1" spans="1:9" ht="40.049999999999997" customHeight="1" x14ac:dyDescent="0.6">
      <c r="A1" s="220" t="s">
        <v>4</v>
      </c>
    </row>
    <row r="2" spans="1:9" x14ac:dyDescent="0.4">
      <c r="A2" s="222"/>
    </row>
    <row r="3" spans="1:9" x14ac:dyDescent="0.4">
      <c r="A3" s="231"/>
      <c r="C3" s="223" t="s">
        <v>511</v>
      </c>
    </row>
    <row r="4" spans="1:9" x14ac:dyDescent="0.4">
      <c r="A4" s="262" t="s">
        <v>14</v>
      </c>
      <c r="C4" s="223" t="s">
        <v>512</v>
      </c>
    </row>
    <row r="5" spans="1:9" x14ac:dyDescent="0.4">
      <c r="A5" s="232" t="s">
        <v>0</v>
      </c>
      <c r="C5" s="229" t="s">
        <v>57</v>
      </c>
      <c r="D5" s="229" t="s">
        <v>8</v>
      </c>
      <c r="E5" s="229" t="s">
        <v>500</v>
      </c>
      <c r="F5" s="229" t="s">
        <v>500</v>
      </c>
      <c r="G5" s="229" t="s">
        <v>507</v>
      </c>
      <c r="H5" s="229" t="s">
        <v>35</v>
      </c>
      <c r="I5" s="34"/>
    </row>
    <row r="6" spans="1:9" x14ac:dyDescent="0.4">
      <c r="A6" s="224" t="s">
        <v>2</v>
      </c>
      <c r="C6" s="229"/>
      <c r="D6" s="229"/>
      <c r="E6" s="229" t="s">
        <v>510</v>
      </c>
      <c r="F6" s="229" t="s">
        <v>509</v>
      </c>
      <c r="G6" s="229" t="s">
        <v>508</v>
      </c>
      <c r="H6" s="229"/>
      <c r="I6" s="33" t="s">
        <v>58</v>
      </c>
    </row>
    <row r="7" spans="1:9" x14ac:dyDescent="0.4">
      <c r="A7" s="225" t="s">
        <v>4</v>
      </c>
      <c r="C7" s="169" t="s">
        <v>47</v>
      </c>
      <c r="D7" s="169">
        <v>4921.2287405016423</v>
      </c>
      <c r="E7" s="169">
        <v>684.58914593977852</v>
      </c>
      <c r="F7" s="169">
        <v>2169.0235394936203</v>
      </c>
      <c r="G7" s="169">
        <v>78.988470209550968</v>
      </c>
      <c r="H7" s="169">
        <v>7853.8298961445917</v>
      </c>
      <c r="I7" s="15">
        <f>$H$28</f>
        <v>5984.7823197323141</v>
      </c>
    </row>
    <row r="8" spans="1:9" x14ac:dyDescent="0.4">
      <c r="A8" s="291" t="s">
        <v>265</v>
      </c>
      <c r="C8" s="171" t="s">
        <v>49</v>
      </c>
      <c r="D8" s="171">
        <v>3216.2487958031556</v>
      </c>
      <c r="E8" s="171">
        <v>341.57012294038663</v>
      </c>
      <c r="F8" s="171">
        <v>2034.8805286985687</v>
      </c>
      <c r="G8" s="171">
        <v>85.686404680020559</v>
      </c>
      <c r="H8" s="171">
        <v>5678.3858521221318</v>
      </c>
      <c r="I8" s="15">
        <f t="shared" ref="I8:I28" si="0">$H$28</f>
        <v>5984.7823197323141</v>
      </c>
    </row>
    <row r="9" spans="1:9" x14ac:dyDescent="0.4">
      <c r="A9" s="291" t="s">
        <v>267</v>
      </c>
      <c r="C9" s="169" t="s">
        <v>48</v>
      </c>
      <c r="D9" s="169">
        <v>2660.8541607450938</v>
      </c>
      <c r="E9" s="169">
        <v>379.19329997422051</v>
      </c>
      <c r="F9" s="169">
        <v>1772.4132916454591</v>
      </c>
      <c r="G9" s="169">
        <v>62.802826490749126</v>
      </c>
      <c r="H9" s="169">
        <v>4875.2635788555217</v>
      </c>
      <c r="I9" s="15">
        <f t="shared" si="0"/>
        <v>5984.7823197323141</v>
      </c>
    </row>
    <row r="10" spans="1:9" x14ac:dyDescent="0.4">
      <c r="A10" s="291" t="s">
        <v>21</v>
      </c>
      <c r="C10" s="171" t="s">
        <v>56</v>
      </c>
      <c r="D10" s="171">
        <v>3269.840563494889</v>
      </c>
      <c r="E10" s="171">
        <v>496.57563274508811</v>
      </c>
      <c r="F10" s="171">
        <v>1872.4719863025309</v>
      </c>
      <c r="G10" s="171">
        <v>37.865110444320131</v>
      </c>
      <c r="H10" s="171">
        <v>5676.7532929868285</v>
      </c>
      <c r="I10" s="15">
        <f t="shared" si="0"/>
        <v>5984.7823197323141</v>
      </c>
    </row>
    <row r="11" spans="1:9" x14ac:dyDescent="0.4">
      <c r="A11" s="291" t="s">
        <v>15</v>
      </c>
      <c r="C11" s="169" t="s">
        <v>42</v>
      </c>
      <c r="D11" s="169">
        <v>2978.6461056641192</v>
      </c>
      <c r="E11" s="169">
        <v>389.11119359112251</v>
      </c>
      <c r="F11" s="169">
        <v>1762.4115108381443</v>
      </c>
      <c r="G11" s="169">
        <v>161.10513582561435</v>
      </c>
      <c r="H11" s="169">
        <v>5291.2739459190007</v>
      </c>
      <c r="I11" s="15">
        <f t="shared" si="0"/>
        <v>5984.7823197323141</v>
      </c>
    </row>
    <row r="12" spans="1:9" x14ac:dyDescent="0.4">
      <c r="A12" s="291" t="s">
        <v>16</v>
      </c>
      <c r="C12" s="171" t="s">
        <v>44</v>
      </c>
      <c r="D12" s="171">
        <v>2630.885555582744</v>
      </c>
      <c r="E12" s="171">
        <v>264.24743680720388</v>
      </c>
      <c r="F12" s="171">
        <v>1785.7097413561064</v>
      </c>
      <c r="G12" s="171">
        <v>106.574987153449</v>
      </c>
      <c r="H12" s="171">
        <v>4787.4177208995034</v>
      </c>
      <c r="I12" s="15">
        <f t="shared" si="0"/>
        <v>5984.7823197323141</v>
      </c>
    </row>
    <row r="13" spans="1:9" x14ac:dyDescent="0.4">
      <c r="A13" s="291" t="s">
        <v>17</v>
      </c>
      <c r="C13" s="169" t="s">
        <v>43</v>
      </c>
      <c r="D13" s="169">
        <v>3109.7569344922108</v>
      </c>
      <c r="E13" s="169">
        <v>435.98386829813774</v>
      </c>
      <c r="F13" s="169">
        <v>1979.2379022328439</v>
      </c>
      <c r="G13" s="169"/>
      <c r="H13" s="169">
        <v>5524.9787050231926</v>
      </c>
      <c r="I13" s="15">
        <f t="shared" si="0"/>
        <v>5984.7823197323141</v>
      </c>
    </row>
    <row r="14" spans="1:9" x14ac:dyDescent="0.4">
      <c r="A14" s="292" t="s">
        <v>18</v>
      </c>
      <c r="C14" s="171" t="s">
        <v>38</v>
      </c>
      <c r="D14" s="171">
        <v>2651.1696336619093</v>
      </c>
      <c r="E14" s="171">
        <v>495.57811452765111</v>
      </c>
      <c r="F14" s="171">
        <v>2558.1874356333678</v>
      </c>
      <c r="G14" s="171">
        <v>109.57448547561832</v>
      </c>
      <c r="H14" s="171">
        <v>5814.5096692985462</v>
      </c>
      <c r="I14" s="15">
        <f t="shared" si="0"/>
        <v>5984.7823197323141</v>
      </c>
    </row>
    <row r="15" spans="1:9" x14ac:dyDescent="0.4">
      <c r="A15" s="291" t="s">
        <v>20</v>
      </c>
      <c r="C15" s="169" t="s">
        <v>36</v>
      </c>
      <c r="D15" s="169">
        <v>2667.0215446642305</v>
      </c>
      <c r="E15" s="169">
        <v>449.06765780521607</v>
      </c>
      <c r="F15" s="169">
        <v>1941.5207257150057</v>
      </c>
      <c r="G15" s="169"/>
      <c r="H15" s="169">
        <v>5057.6099281844527</v>
      </c>
      <c r="I15" s="15">
        <f t="shared" si="0"/>
        <v>5984.7823197323141</v>
      </c>
    </row>
    <row r="16" spans="1:9" x14ac:dyDescent="0.4">
      <c r="A16" s="291" t="s">
        <v>19</v>
      </c>
      <c r="C16" s="171" t="s">
        <v>46</v>
      </c>
      <c r="D16" s="171">
        <v>3487.536094982479</v>
      </c>
      <c r="E16" s="171">
        <v>510.31588235793214</v>
      </c>
      <c r="F16" s="171">
        <v>1947.3812224073126</v>
      </c>
      <c r="G16" s="171">
        <v>105.73885474615435</v>
      </c>
      <c r="H16" s="171">
        <v>6050.9720544938782</v>
      </c>
      <c r="I16" s="15">
        <f t="shared" si="0"/>
        <v>5984.7823197323141</v>
      </c>
    </row>
    <row r="17" spans="1:9" x14ac:dyDescent="0.4">
      <c r="A17" s="224" t="s">
        <v>6</v>
      </c>
      <c r="C17" s="169" t="s">
        <v>40</v>
      </c>
      <c r="D17" s="169">
        <v>3710.6693309607504</v>
      </c>
      <c r="E17" s="169">
        <v>410.11653855690554</v>
      </c>
      <c r="F17" s="169">
        <v>1692.4286401890288</v>
      </c>
      <c r="G17" s="169">
        <v>104.09416432082379</v>
      </c>
      <c r="H17" s="169">
        <v>5917.3086740275085</v>
      </c>
      <c r="I17" s="15">
        <f t="shared" si="0"/>
        <v>5984.7823197323141</v>
      </c>
    </row>
    <row r="18" spans="1:9" x14ac:dyDescent="0.4">
      <c r="A18" s="224" t="s">
        <v>8</v>
      </c>
      <c r="C18" s="171" t="s">
        <v>54</v>
      </c>
      <c r="D18" s="171">
        <v>3538.3923860038572</v>
      </c>
      <c r="E18" s="171">
        <v>324.83612485898323</v>
      </c>
      <c r="F18" s="171">
        <v>1489.0285536227666</v>
      </c>
      <c r="G18" s="171">
        <v>105.59142890934896</v>
      </c>
      <c r="H18" s="171">
        <v>5457.8484933949567</v>
      </c>
      <c r="I18" s="15">
        <f t="shared" si="0"/>
        <v>5984.7823197323141</v>
      </c>
    </row>
    <row r="19" spans="1:9" x14ac:dyDescent="0.4">
      <c r="A19" s="224" t="s">
        <v>10</v>
      </c>
      <c r="C19" s="169" t="s">
        <v>50</v>
      </c>
      <c r="D19" s="169">
        <v>2575.9395160154381</v>
      </c>
      <c r="E19" s="169">
        <v>353.63903991886639</v>
      </c>
      <c r="F19" s="169">
        <v>1681.6491534495872</v>
      </c>
      <c r="G19" s="169"/>
      <c r="H19" s="169">
        <v>4611.227709383892</v>
      </c>
      <c r="I19" s="15">
        <f t="shared" si="0"/>
        <v>5984.7823197323141</v>
      </c>
    </row>
    <row r="20" spans="1:9" x14ac:dyDescent="0.4">
      <c r="A20" s="224" t="s">
        <v>12</v>
      </c>
      <c r="C20" s="171" t="s">
        <v>55</v>
      </c>
      <c r="D20" s="171">
        <v>2765.7324253018469</v>
      </c>
      <c r="E20" s="171">
        <v>361.02699400855175</v>
      </c>
      <c r="F20" s="171">
        <v>1937.4407028579599</v>
      </c>
      <c r="G20" s="171">
        <v>87.337379618678767</v>
      </c>
      <c r="H20" s="171">
        <v>5151.5375017870374</v>
      </c>
      <c r="I20" s="15">
        <f t="shared" si="0"/>
        <v>5984.7823197323141</v>
      </c>
    </row>
    <row r="21" spans="1:9" x14ac:dyDescent="0.4">
      <c r="A21" s="224" t="s">
        <v>13</v>
      </c>
      <c r="C21" s="169" t="s">
        <v>53</v>
      </c>
      <c r="D21" s="169">
        <v>2811.5940480134514</v>
      </c>
      <c r="E21" s="169">
        <v>377.21445034608303</v>
      </c>
      <c r="F21" s="169">
        <v>1835.3371593050554</v>
      </c>
      <c r="G21" s="169">
        <v>60.150402724490846</v>
      </c>
      <c r="H21" s="169">
        <v>5084.2960603890806</v>
      </c>
      <c r="I21" s="15">
        <f t="shared" si="0"/>
        <v>5984.7823197323141</v>
      </c>
    </row>
    <row r="22" spans="1:9" x14ac:dyDescent="0.4">
      <c r="A22" s="224" t="s">
        <v>1</v>
      </c>
      <c r="C22" s="171" t="s">
        <v>37</v>
      </c>
      <c r="D22" s="171">
        <v>2910.8633068572021</v>
      </c>
      <c r="E22" s="171">
        <v>365.02029065935972</v>
      </c>
      <c r="F22" s="171">
        <v>1753.3592313828865</v>
      </c>
      <c r="G22" s="171">
        <v>81.776559952828549</v>
      </c>
      <c r="H22" s="171">
        <v>5111.0193888522772</v>
      </c>
      <c r="I22" s="15">
        <f t="shared" si="0"/>
        <v>5984.7823197323141</v>
      </c>
    </row>
    <row r="23" spans="1:9" x14ac:dyDescent="0.4">
      <c r="A23" s="224" t="s">
        <v>3</v>
      </c>
      <c r="C23" s="169" t="s">
        <v>39</v>
      </c>
      <c r="D23" s="169">
        <v>3404.5048619376753</v>
      </c>
      <c r="E23" s="169">
        <v>297.81369416776295</v>
      </c>
      <c r="F23" s="169">
        <v>1506.4663423054703</v>
      </c>
      <c r="G23" s="169"/>
      <c r="H23" s="169">
        <v>5208.7848984109087</v>
      </c>
      <c r="I23" s="15">
        <f t="shared" si="0"/>
        <v>5984.7823197323141</v>
      </c>
    </row>
    <row r="24" spans="1:9" x14ac:dyDescent="0.4">
      <c r="A24" s="224" t="s">
        <v>5</v>
      </c>
      <c r="C24" s="171" t="s">
        <v>52</v>
      </c>
      <c r="D24" s="171">
        <v>2489.8896265389594</v>
      </c>
      <c r="E24" s="171">
        <v>349.66805746819313</v>
      </c>
      <c r="F24" s="171">
        <v>1743.1155324440426</v>
      </c>
      <c r="G24" s="171">
        <v>81.051528168869353</v>
      </c>
      <c r="H24" s="171">
        <v>4663.7247446200645</v>
      </c>
      <c r="I24" s="15">
        <f t="shared" si="0"/>
        <v>5984.7823197323141</v>
      </c>
    </row>
    <row r="25" spans="1:9" x14ac:dyDescent="0.4">
      <c r="A25" s="224" t="s">
        <v>7</v>
      </c>
      <c r="C25" s="169" t="s">
        <v>41</v>
      </c>
      <c r="D25" s="169">
        <v>3435.200120599985</v>
      </c>
      <c r="E25" s="169">
        <v>347.24504409436952</v>
      </c>
      <c r="F25" s="169">
        <v>1502.6607371674079</v>
      </c>
      <c r="G25" s="169">
        <v>63.232079595990044</v>
      </c>
      <c r="H25" s="169">
        <v>5348.337981457752</v>
      </c>
      <c r="I25" s="15">
        <f t="shared" si="0"/>
        <v>5984.7823197323141</v>
      </c>
    </row>
    <row r="26" spans="1:9" x14ac:dyDescent="0.4">
      <c r="A26" s="224" t="s">
        <v>9</v>
      </c>
      <c r="C26" s="171" t="s">
        <v>51</v>
      </c>
      <c r="D26" s="171">
        <v>2668.4702944316764</v>
      </c>
      <c r="E26" s="171">
        <v>456.74007853924246</v>
      </c>
      <c r="F26" s="171">
        <v>1855.3731514267349</v>
      </c>
      <c r="G26" s="171">
        <v>120.19037622830669</v>
      </c>
      <c r="H26" s="171">
        <v>5100.7739006259608</v>
      </c>
      <c r="I26" s="15">
        <f t="shared" si="0"/>
        <v>5984.7823197323141</v>
      </c>
    </row>
    <row r="27" spans="1:9" x14ac:dyDescent="0.4">
      <c r="A27" s="230" t="s">
        <v>11</v>
      </c>
      <c r="C27" s="169" t="s">
        <v>45</v>
      </c>
      <c r="D27" s="169">
        <v>3020.2025066518981</v>
      </c>
      <c r="E27" s="169">
        <v>270.55466596034142</v>
      </c>
      <c r="F27" s="169">
        <v>1402.9143941856591</v>
      </c>
      <c r="G27" s="169">
        <v>70.608442994337352</v>
      </c>
      <c r="H27" s="169">
        <v>4764.2800097922354</v>
      </c>
      <c r="I27" s="15">
        <f t="shared" si="0"/>
        <v>5984.7823197323141</v>
      </c>
    </row>
    <row r="28" spans="1:9" x14ac:dyDescent="0.4">
      <c r="C28" s="182" t="s">
        <v>58</v>
      </c>
      <c r="D28" s="182">
        <v>3593.1736712706752</v>
      </c>
      <c r="E28" s="182">
        <v>459.07335378911637</v>
      </c>
      <c r="F28" s="182">
        <v>1849.9366752287824</v>
      </c>
      <c r="G28" s="182">
        <v>82.598619443740077</v>
      </c>
      <c r="H28" s="182">
        <v>5984.7823197323141</v>
      </c>
      <c r="I28" s="15">
        <f t="shared" si="0"/>
        <v>5984.7823197323141</v>
      </c>
    </row>
    <row r="29" spans="1:9" x14ac:dyDescent="0.4">
      <c r="I29" s="34"/>
    </row>
    <row r="30" spans="1:9" x14ac:dyDescent="0.4">
      <c r="I30" s="34"/>
    </row>
    <row r="49" spans="3:17" x14ac:dyDescent="0.4">
      <c r="L49" s="169"/>
    </row>
    <row r="50" spans="3:17" x14ac:dyDescent="0.4">
      <c r="C50" s="228" t="s">
        <v>400</v>
      </c>
      <c r="L50" s="169"/>
    </row>
    <row r="51" spans="3:17" x14ac:dyDescent="0.4">
      <c r="L51" s="169"/>
    </row>
    <row r="52" spans="3:17" x14ac:dyDescent="0.4">
      <c r="L52" s="169"/>
    </row>
    <row r="53" spans="3:17" x14ac:dyDescent="0.4">
      <c r="L53" s="169"/>
    </row>
    <row r="54" spans="3:17" x14ac:dyDescent="0.4">
      <c r="L54" s="169"/>
    </row>
    <row r="55" spans="3:17" x14ac:dyDescent="0.4">
      <c r="L55" s="169"/>
    </row>
    <row r="56" spans="3:17" x14ac:dyDescent="0.4">
      <c r="L56" s="169"/>
      <c r="M56" s="169"/>
      <c r="N56" s="169"/>
      <c r="O56" s="169"/>
      <c r="P56" s="169"/>
      <c r="Q56" s="169"/>
    </row>
    <row r="57" spans="3:17" x14ac:dyDescent="0.4">
      <c r="L57" s="169"/>
      <c r="M57" s="169"/>
      <c r="N57" s="169"/>
      <c r="O57" s="169"/>
      <c r="P57" s="169"/>
      <c r="Q57" s="169"/>
    </row>
    <row r="58" spans="3:17" x14ac:dyDescent="0.4">
      <c r="L58" s="169"/>
      <c r="M58" s="169"/>
      <c r="N58" s="169"/>
      <c r="O58" s="169"/>
      <c r="P58" s="169"/>
      <c r="Q58" s="169"/>
    </row>
    <row r="59" spans="3:17" x14ac:dyDescent="0.4">
      <c r="L59" s="169"/>
      <c r="M59" s="169"/>
      <c r="N59" s="169"/>
      <c r="O59" s="169"/>
      <c r="P59" s="169"/>
      <c r="Q59" s="169"/>
    </row>
    <row r="60" spans="3:17" x14ac:dyDescent="0.4">
      <c r="L60" s="169"/>
      <c r="M60" s="169"/>
      <c r="N60" s="169"/>
      <c r="O60" s="169"/>
      <c r="P60" s="169"/>
      <c r="Q60" s="169"/>
    </row>
    <row r="61" spans="3:17" x14ac:dyDescent="0.4">
      <c r="L61" s="169"/>
      <c r="M61" s="169"/>
      <c r="N61" s="169"/>
      <c r="O61" s="169"/>
      <c r="P61" s="169"/>
      <c r="Q61" s="169"/>
    </row>
    <row r="62" spans="3:17" x14ac:dyDescent="0.4">
      <c r="L62" s="169"/>
      <c r="M62" s="169"/>
      <c r="N62" s="169"/>
      <c r="O62" s="169"/>
      <c r="P62" s="169"/>
      <c r="Q62" s="169"/>
    </row>
    <row r="63" spans="3:17" x14ac:dyDescent="0.4">
      <c r="L63" s="169"/>
      <c r="M63" s="169"/>
      <c r="N63" s="169"/>
      <c r="O63" s="169"/>
      <c r="P63" s="169"/>
      <c r="Q63" s="169"/>
    </row>
    <row r="64" spans="3:17" x14ac:dyDescent="0.4">
      <c r="L64" s="169"/>
      <c r="M64" s="169"/>
      <c r="N64" s="169"/>
      <c r="O64" s="169"/>
      <c r="P64" s="169"/>
      <c r="Q64" s="169"/>
    </row>
    <row r="65" spans="12:17" x14ac:dyDescent="0.4">
      <c r="L65" s="169"/>
      <c r="M65" s="169"/>
      <c r="N65" s="169"/>
      <c r="O65" s="169"/>
      <c r="P65" s="169"/>
      <c r="Q65" s="169"/>
    </row>
    <row r="66" spans="12:17" x14ac:dyDescent="0.4">
      <c r="L66" s="169"/>
      <c r="M66" s="169"/>
      <c r="N66" s="169"/>
      <c r="O66" s="169"/>
      <c r="P66" s="169"/>
      <c r="Q66" s="169"/>
    </row>
    <row r="67" spans="12:17" x14ac:dyDescent="0.4">
      <c r="L67" s="169"/>
      <c r="M67" s="169"/>
      <c r="N67" s="169"/>
      <c r="O67" s="169"/>
      <c r="P67" s="169"/>
      <c r="Q67" s="169"/>
    </row>
    <row r="68" spans="12:17" x14ac:dyDescent="0.4">
      <c r="L68" s="169"/>
      <c r="M68" s="169"/>
      <c r="N68" s="169"/>
      <c r="O68" s="169"/>
      <c r="P68" s="169"/>
      <c r="Q68" s="169"/>
    </row>
    <row r="69" spans="12:17" x14ac:dyDescent="0.4">
      <c r="L69" s="169"/>
      <c r="M69" s="169"/>
      <c r="N69" s="169"/>
      <c r="O69" s="169"/>
      <c r="P69" s="169"/>
      <c r="Q69" s="169"/>
    </row>
    <row r="70" spans="12:17" x14ac:dyDescent="0.4">
      <c r="L70" s="169"/>
      <c r="M70" s="169"/>
      <c r="N70" s="169"/>
      <c r="O70" s="169"/>
      <c r="P70" s="169"/>
      <c r="Q70" s="169"/>
    </row>
    <row r="71" spans="12:17" x14ac:dyDescent="0.4">
      <c r="M71" s="169"/>
      <c r="N71" s="169"/>
      <c r="O71" s="169"/>
      <c r="P71" s="169"/>
      <c r="Q71" s="169"/>
    </row>
    <row r="72" spans="12:17" x14ac:dyDescent="0.4">
      <c r="M72" s="169"/>
      <c r="N72" s="169"/>
      <c r="O72" s="169"/>
      <c r="P72" s="169"/>
      <c r="Q72" s="169"/>
    </row>
    <row r="73" spans="12:17" x14ac:dyDescent="0.4">
      <c r="M73" s="169"/>
      <c r="N73" s="169"/>
      <c r="O73" s="169"/>
      <c r="P73" s="169"/>
      <c r="Q73" s="169"/>
    </row>
    <row r="74" spans="12:17" x14ac:dyDescent="0.4">
      <c r="M74" s="169"/>
      <c r="N74" s="169"/>
      <c r="O74" s="169"/>
      <c r="P74" s="169"/>
      <c r="Q74" s="169"/>
    </row>
    <row r="75" spans="12:17" x14ac:dyDescent="0.4">
      <c r="M75" s="169"/>
      <c r="N75" s="169"/>
      <c r="O75" s="169"/>
      <c r="P75" s="169"/>
      <c r="Q75" s="169"/>
    </row>
    <row r="76" spans="12:17" x14ac:dyDescent="0.4">
      <c r="M76" s="169"/>
      <c r="N76" s="169"/>
      <c r="O76" s="169"/>
      <c r="P76" s="169"/>
      <c r="Q76" s="169"/>
    </row>
    <row r="77" spans="12:17" x14ac:dyDescent="0.4">
      <c r="M77" s="169"/>
      <c r="N77" s="169"/>
      <c r="O77" s="169"/>
      <c r="P77" s="169"/>
      <c r="Q77" s="169"/>
    </row>
  </sheetData>
  <hyperlinks>
    <hyperlink ref="A25" location="'Regional utveckling'!A1" display="Regional utveckling" xr:uid="{00000000-0004-0000-1100-000000000000}"/>
    <hyperlink ref="A24" location="'Läkemedel'!A1" display="Läkemedel" xr:uid="{00000000-0004-0000-1100-000001000000}"/>
    <hyperlink ref="A23" location="'Övrig hälso- och sjukvård'!A1" display="Övrig hälso- och sjukvård" xr:uid="{00000000-0004-0000-1100-000002000000}"/>
    <hyperlink ref="A22" location="'Tandvård'!A1" display="Tandvård" xr:uid="{00000000-0004-0000-1100-000003000000}"/>
    <hyperlink ref="A21" location="'Specialiserad psykiatrisk vård'!A1" display="Specialiserad psykiatrisk vård" xr:uid="{00000000-0004-0000-1100-000004000000}"/>
    <hyperlink ref="A20" location="'Specialiserad somatisk vård'!A1" display="Specialiserad somatisk vård" xr:uid="{00000000-0004-0000-1100-000005000000}"/>
    <hyperlink ref="A19" location="'Vårdcentraler'!A1" display="Vårdcentraler" xr:uid="{00000000-0004-0000-1100-000006000000}"/>
    <hyperlink ref="A18" location="'Primärvård'!A1" display="Primärvård" xr:uid="{00000000-0004-0000-1100-000007000000}"/>
    <hyperlink ref="A17" location="'Vårdplatser'!A1" display="Vårdplatser" xr:uid="{00000000-0004-0000-1100-000008000000}"/>
    <hyperlink ref="A7" location="'Hälso- och sjukvård'!A1" display="Hälso- och sjukvård" xr:uid="{00000000-0004-0000-1100-000009000000}"/>
    <hyperlink ref="A6" location="'Kostnader och intäkter'!A1" display="Kostnader för" xr:uid="{00000000-0004-0000-1100-00000A000000}"/>
    <hyperlink ref="A5" location="'Regionernas ekonomi'!A1" display="Regionernas ekonomi" xr:uid="{00000000-0004-0000-1100-00000B000000}"/>
    <hyperlink ref="A26" location="'Trafik och infrastruktur'!A1" display="Trafik och infrastruktur, samt allmän regional utveckling" xr:uid="{00000000-0004-0000-1100-00000C000000}"/>
    <hyperlink ref="A27" location="'Utbildning och kultur'!A1" display="Utbildning och kultur" xr:uid="{00000000-0004-0000-1100-00000D000000}"/>
    <hyperlink ref="A4" location="Innehåll!A1" display="Innehåll" xr:uid="{00000000-0004-0000-1100-00000E000000}"/>
    <hyperlink ref="A8" location="'Hälso- och sjukvård 1'!A1" display="Hälso- och sjukvård 1" xr:uid="{3273F1E4-000C-4378-A61C-3BA4DC939ACB}"/>
    <hyperlink ref="A9" location="'Hälso- och sjukvård 2'!A1" display="Hälso- och sjukvård 2" xr:uid="{D0FEF446-AF77-4C6E-8883-B54B08F1C7CF}"/>
    <hyperlink ref="A10" location="'Hälso- och sjukvård 3'!A1" display="Hälso- och sjukvård 3" xr:uid="{54AA5C79-EED6-4F43-9CBA-1B8BEACCB854}"/>
    <hyperlink ref="A11" location="'Hälso- och sjukvård 4'!A1" display="Hälso- och sjukvård 4" xr:uid="{54148AD8-2951-4D23-8C78-C20E3CA4D08C}"/>
    <hyperlink ref="A12" location="'Hälso- och sjukvård 5'!A1" display="Hälso- och sjukvård 5" xr:uid="{8FF1A2FA-9425-42BC-BADB-0C29CC757A5E}"/>
    <hyperlink ref="A13" location="'Hälso- och sjukvård 6'!A1" display="Hälso- och sjukvård 6" xr:uid="{FE83F2B5-C60C-40D7-948D-4804089F6242}"/>
    <hyperlink ref="A14" location="'Hälso- och sjukvård 7'!A1" display="Hälso- och sjukvård 7" xr:uid="{F6A15C0F-046A-4786-B768-FA000D943864}"/>
    <hyperlink ref="A15" location="'Hälso- och sjukvård 8'!A1" display="Hälso- och sjukvård 8" xr:uid="{0E53B713-3F59-40CF-9A3D-D4E77D0BEA2B}"/>
    <hyperlink ref="A16" location="'Hälso- och sjukvård 9'!A1" display="Hälso- och sjukvård 9" xr:uid="{B78A2EF5-E2FC-4A30-8CC3-A016395E2087}"/>
  </hyperlinks>
  <pageMargins left="0.70866141732283472" right="0.70866141732283472" top="0.74803149606299213" bottom="0.74803149606299213" header="0.31496062992125984" footer="0.31496062992125984"/>
  <pageSetup paperSize="9" orientation="landscape" r:id="rId1"/>
  <rowBreaks count="1" manualBreakCount="1">
    <brk id="29" min="2" max="7" man="1"/>
  </rowBreaks>
  <colBreaks count="1" manualBreakCount="1">
    <brk id="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tabColor theme="0"/>
  </sheetPr>
  <dimension ref="A1:AE41"/>
  <sheetViews>
    <sheetView showGridLines="0" showRowColHeaders="0" zoomScaleNormal="100" zoomScaleSheetLayoutView="100" workbookViewId="0"/>
  </sheetViews>
  <sheetFormatPr defaultRowHeight="16.8" x14ac:dyDescent="0.4"/>
  <cols>
    <col min="1" max="1" width="52.3984375" style="6" customWidth="1"/>
    <col min="2" max="2" width="5.19921875" style="6" customWidth="1"/>
    <col min="3" max="15" width="9" style="6"/>
  </cols>
  <sheetData>
    <row r="1" spans="1:31" ht="40.049999999999997" customHeight="1" x14ac:dyDescent="0.6">
      <c r="A1" s="2"/>
      <c r="C1" s="273" t="s">
        <v>372</v>
      </c>
      <c r="D1" s="215"/>
      <c r="E1" s="215"/>
      <c r="F1" s="215"/>
      <c r="G1" s="215"/>
      <c r="H1" s="215"/>
      <c r="I1" s="215"/>
      <c r="J1" s="215"/>
      <c r="K1" s="215"/>
      <c r="L1" s="215"/>
      <c r="M1" s="215"/>
      <c r="N1" s="215"/>
      <c r="O1" s="9"/>
      <c r="P1" s="9"/>
      <c r="T1" s="265"/>
      <c r="U1" s="265"/>
      <c r="V1" s="265"/>
      <c r="W1" s="265"/>
      <c r="X1" s="265"/>
      <c r="Y1" s="265"/>
      <c r="Z1" s="265"/>
      <c r="AA1" s="265"/>
      <c r="AB1" s="265"/>
      <c r="AC1" s="265"/>
      <c r="AD1" s="265"/>
      <c r="AE1" s="265"/>
    </row>
    <row r="2" spans="1:31" ht="39.6" x14ac:dyDescent="0.6">
      <c r="A2" s="2" t="s">
        <v>14</v>
      </c>
      <c r="C2" s="273" t="s">
        <v>452</v>
      </c>
      <c r="D2" s="215"/>
      <c r="E2" s="215"/>
      <c r="F2" s="215"/>
      <c r="G2" s="215"/>
      <c r="H2" s="215"/>
      <c r="I2" s="215"/>
      <c r="J2" s="215"/>
      <c r="K2" s="215"/>
      <c r="L2" s="215"/>
      <c r="M2" s="266"/>
      <c r="N2" s="266"/>
      <c r="P2" s="9"/>
      <c r="T2" s="265"/>
      <c r="U2" s="265"/>
      <c r="V2" s="265"/>
      <c r="W2" s="265"/>
      <c r="X2" s="265"/>
      <c r="Y2" s="265"/>
      <c r="Z2" s="265"/>
      <c r="AA2" s="265"/>
      <c r="AB2" s="265"/>
      <c r="AC2" s="265"/>
      <c r="AD2" s="265"/>
      <c r="AE2" s="265"/>
    </row>
    <row r="3" spans="1:31" ht="16.8" customHeight="1" x14ac:dyDescent="0.6">
      <c r="A3" s="258"/>
      <c r="B3" s="2"/>
      <c r="C3" s="2"/>
      <c r="D3" s="2"/>
      <c r="E3" s="2"/>
      <c r="F3" s="2"/>
      <c r="G3" s="2"/>
      <c r="H3" s="2"/>
      <c r="I3" s="2"/>
      <c r="J3" s="2"/>
      <c r="K3" s="2"/>
      <c r="L3" s="2"/>
      <c r="M3" s="2"/>
      <c r="N3" s="2"/>
      <c r="P3" s="9"/>
      <c r="Q3" s="10"/>
      <c r="R3" s="10"/>
      <c r="S3" s="10"/>
    </row>
    <row r="4" spans="1:31" x14ac:dyDescent="0.4">
      <c r="A4" s="216"/>
      <c r="B4" s="267"/>
      <c r="C4" s="9"/>
      <c r="D4" s="9"/>
      <c r="E4" s="9"/>
      <c r="F4" s="9"/>
      <c r="G4" s="9"/>
      <c r="H4" s="9"/>
      <c r="I4" s="9"/>
      <c r="J4" s="9"/>
      <c r="K4" s="9"/>
      <c r="L4" s="9"/>
      <c r="M4" s="9"/>
      <c r="N4" s="9"/>
    </row>
    <row r="5" spans="1:31" x14ac:dyDescent="0.4">
      <c r="A5" s="7" t="s">
        <v>0</v>
      </c>
      <c r="B5" s="268"/>
      <c r="C5" s="269"/>
      <c r="D5" s="269"/>
      <c r="E5" s="269"/>
      <c r="F5" s="269"/>
      <c r="G5" s="269"/>
      <c r="H5" s="269"/>
      <c r="I5" s="269"/>
      <c r="J5" s="269"/>
      <c r="K5" s="269"/>
      <c r="L5" s="269"/>
      <c r="M5" s="269"/>
      <c r="N5" s="269"/>
    </row>
    <row r="6" spans="1:31" x14ac:dyDescent="0.4">
      <c r="A6" s="11" t="s">
        <v>2</v>
      </c>
      <c r="B6" s="270"/>
      <c r="C6" s="270"/>
      <c r="D6" s="270"/>
      <c r="E6" s="270"/>
      <c r="F6" s="270"/>
      <c r="G6" s="270"/>
      <c r="H6" s="270"/>
      <c r="I6" s="270"/>
      <c r="J6" s="270"/>
      <c r="K6" s="270"/>
      <c r="L6" s="270"/>
      <c r="M6" s="270"/>
      <c r="N6" s="270"/>
    </row>
    <row r="7" spans="1:31" ht="15" customHeight="1" x14ac:dyDescent="0.4">
      <c r="A7" s="7" t="s">
        <v>4</v>
      </c>
      <c r="B7" s="270"/>
      <c r="C7" s="270"/>
      <c r="D7" s="270"/>
      <c r="E7" s="270"/>
      <c r="F7" s="270"/>
      <c r="G7" s="270"/>
      <c r="H7" s="270"/>
      <c r="I7" s="270"/>
      <c r="J7" s="270"/>
      <c r="K7" s="270"/>
      <c r="L7" s="270"/>
      <c r="M7" s="270"/>
      <c r="N7" s="270"/>
    </row>
    <row r="8" spans="1:31" x14ac:dyDescent="0.4">
      <c r="A8" s="7" t="s">
        <v>6</v>
      </c>
      <c r="B8" s="270"/>
      <c r="C8" s="270"/>
      <c r="D8" s="270"/>
      <c r="E8" s="270"/>
      <c r="F8" s="270"/>
      <c r="G8" s="270"/>
      <c r="H8" s="270"/>
      <c r="I8" s="270"/>
      <c r="J8" s="270"/>
      <c r="K8" s="270"/>
      <c r="L8" s="270"/>
      <c r="M8" s="270"/>
      <c r="N8" s="270"/>
      <c r="W8" s="43"/>
    </row>
    <row r="9" spans="1:31" x14ac:dyDescent="0.4">
      <c r="A9" s="7" t="s">
        <v>8</v>
      </c>
      <c r="B9" s="270"/>
      <c r="C9" s="270"/>
      <c r="D9" s="270"/>
      <c r="E9" s="270"/>
      <c r="F9" s="270"/>
      <c r="G9" s="270"/>
      <c r="H9" s="270"/>
      <c r="I9" s="270"/>
      <c r="J9" s="270"/>
      <c r="K9" s="270"/>
      <c r="L9" s="270"/>
      <c r="M9" s="270"/>
      <c r="N9" s="270"/>
    </row>
    <row r="10" spans="1:31" x14ac:dyDescent="0.4">
      <c r="A10" s="7" t="s">
        <v>10</v>
      </c>
      <c r="B10" s="270"/>
      <c r="C10" s="270"/>
      <c r="D10" s="270"/>
      <c r="E10" s="270"/>
      <c r="F10" s="270"/>
      <c r="G10" s="270"/>
      <c r="H10" s="270"/>
      <c r="I10" s="270"/>
      <c r="J10" s="270"/>
      <c r="K10" s="270"/>
      <c r="L10" s="270"/>
      <c r="M10" s="270"/>
      <c r="N10" s="270"/>
    </row>
    <row r="11" spans="1:31" x14ac:dyDescent="0.4">
      <c r="A11" s="7" t="s">
        <v>12</v>
      </c>
      <c r="B11" s="270"/>
      <c r="C11" s="270"/>
      <c r="D11" s="270"/>
      <c r="E11" s="270"/>
      <c r="F11" s="270"/>
      <c r="G11" s="270"/>
      <c r="H11" s="270"/>
      <c r="I11" s="270"/>
      <c r="J11" s="270"/>
      <c r="K11" s="270"/>
      <c r="L11" s="270"/>
      <c r="M11" s="270"/>
      <c r="N11" s="270"/>
    </row>
    <row r="12" spans="1:31" x14ac:dyDescent="0.4">
      <c r="A12" s="7" t="s">
        <v>13</v>
      </c>
      <c r="B12" s="270"/>
      <c r="C12" s="270"/>
      <c r="D12" s="270"/>
      <c r="E12" s="270"/>
      <c r="F12" s="270"/>
      <c r="G12" s="270"/>
      <c r="H12" s="270"/>
      <c r="I12" s="270"/>
      <c r="J12" s="270"/>
      <c r="K12" s="270"/>
      <c r="L12" s="270"/>
      <c r="M12" s="270"/>
      <c r="N12" s="270"/>
    </row>
    <row r="13" spans="1:31" x14ac:dyDescent="0.4">
      <c r="A13" s="7" t="s">
        <v>1</v>
      </c>
      <c r="B13" s="270"/>
      <c r="C13" s="270"/>
      <c r="D13" s="270"/>
      <c r="E13" s="270"/>
      <c r="F13" s="270"/>
      <c r="G13" s="270"/>
      <c r="H13" s="270"/>
      <c r="I13" s="270"/>
      <c r="J13" s="270"/>
      <c r="K13" s="270"/>
      <c r="L13" s="270"/>
      <c r="M13" s="270"/>
      <c r="N13" s="270"/>
    </row>
    <row r="14" spans="1:31" x14ac:dyDescent="0.4">
      <c r="A14" s="7" t="s">
        <v>3</v>
      </c>
      <c r="B14" s="270"/>
      <c r="C14" s="270"/>
      <c r="D14" s="270"/>
      <c r="E14" s="270"/>
      <c r="F14" s="270"/>
      <c r="G14" s="270"/>
      <c r="H14" s="270"/>
      <c r="I14" s="270"/>
      <c r="J14" s="270"/>
      <c r="K14" s="270"/>
      <c r="L14" s="270"/>
      <c r="M14" s="270"/>
      <c r="N14" s="270"/>
    </row>
    <row r="15" spans="1:31" x14ac:dyDescent="0.4">
      <c r="A15" s="7" t="s">
        <v>5</v>
      </c>
      <c r="B15" s="270"/>
      <c r="C15" s="270"/>
      <c r="D15" s="270"/>
      <c r="E15" s="270"/>
      <c r="F15" s="270"/>
      <c r="G15" s="270"/>
      <c r="H15" s="270"/>
      <c r="I15" s="270"/>
      <c r="J15" s="270"/>
      <c r="K15" s="270"/>
      <c r="L15" s="270"/>
      <c r="M15" s="270"/>
      <c r="N15" s="270"/>
    </row>
    <row r="16" spans="1:31" x14ac:dyDescent="0.4">
      <c r="A16" s="7" t="s">
        <v>7</v>
      </c>
      <c r="B16" s="270"/>
      <c r="C16" s="270"/>
      <c r="D16" s="270"/>
      <c r="E16" s="270"/>
      <c r="F16" s="270"/>
      <c r="G16" s="270"/>
      <c r="H16" s="270"/>
      <c r="I16" s="270"/>
      <c r="J16" s="270"/>
      <c r="K16" s="270"/>
      <c r="L16" s="270"/>
      <c r="M16" s="270"/>
      <c r="N16" s="270"/>
    </row>
    <row r="17" spans="1:14" x14ac:dyDescent="0.4">
      <c r="A17" s="7" t="s">
        <v>9</v>
      </c>
      <c r="B17" s="270"/>
      <c r="C17" s="270"/>
      <c r="D17" s="270"/>
      <c r="E17" s="270"/>
      <c r="F17" s="270"/>
      <c r="G17" s="270"/>
      <c r="H17" s="270"/>
      <c r="I17" s="270"/>
      <c r="J17" s="270"/>
      <c r="K17" s="270"/>
      <c r="L17" s="270"/>
      <c r="M17" s="270"/>
      <c r="N17" s="270"/>
    </row>
    <row r="18" spans="1:14" x14ac:dyDescent="0.4">
      <c r="A18" s="8" t="s">
        <v>11</v>
      </c>
      <c r="B18" s="270"/>
      <c r="C18" s="270"/>
      <c r="D18" s="270"/>
      <c r="E18" s="270"/>
      <c r="F18" s="270"/>
      <c r="G18" s="270"/>
      <c r="H18" s="270"/>
      <c r="I18" s="270"/>
      <c r="J18" s="270"/>
      <c r="K18" s="270"/>
      <c r="L18" s="270"/>
      <c r="M18" s="270"/>
      <c r="N18" s="270"/>
    </row>
    <row r="19" spans="1:14" x14ac:dyDescent="0.4">
      <c r="B19" s="270"/>
      <c r="C19" s="270"/>
      <c r="D19" s="270"/>
      <c r="E19" s="270"/>
      <c r="F19" s="270"/>
      <c r="G19" s="270"/>
      <c r="H19" s="270"/>
      <c r="I19" s="270"/>
      <c r="J19" s="270"/>
      <c r="K19" s="270"/>
      <c r="L19" s="270"/>
      <c r="M19" s="270"/>
      <c r="N19" s="270"/>
    </row>
    <row r="20" spans="1:14" x14ac:dyDescent="0.4">
      <c r="B20" s="270"/>
      <c r="C20" s="270"/>
      <c r="D20" s="270"/>
      <c r="E20" s="270"/>
      <c r="F20" s="270"/>
      <c r="G20" s="270"/>
      <c r="H20" s="270"/>
      <c r="I20" s="270"/>
      <c r="J20" s="270"/>
      <c r="K20" s="270"/>
      <c r="L20" s="270"/>
      <c r="M20" s="270"/>
      <c r="N20" s="270"/>
    </row>
    <row r="21" spans="1:14" x14ac:dyDescent="0.4">
      <c r="B21" s="270"/>
      <c r="C21" s="270"/>
      <c r="D21" s="270"/>
      <c r="E21" s="270"/>
      <c r="F21" s="270"/>
      <c r="G21" s="270"/>
      <c r="H21" s="270"/>
      <c r="I21" s="270"/>
      <c r="J21" s="270"/>
      <c r="K21" s="270"/>
      <c r="L21" s="270"/>
      <c r="M21" s="270"/>
      <c r="N21" s="270"/>
    </row>
    <row r="22" spans="1:14" x14ac:dyDescent="0.4">
      <c r="B22" s="270"/>
      <c r="C22" s="270"/>
      <c r="D22" s="270"/>
      <c r="E22" s="270"/>
      <c r="F22" s="270"/>
      <c r="G22" s="270"/>
      <c r="H22" s="270"/>
      <c r="I22" s="270"/>
      <c r="J22" s="270"/>
      <c r="K22" s="270"/>
      <c r="L22" s="270"/>
      <c r="M22" s="270"/>
      <c r="N22" s="270"/>
    </row>
    <row r="23" spans="1:14" x14ac:dyDescent="0.4">
      <c r="B23" s="270"/>
      <c r="C23" s="270"/>
      <c r="D23" s="270"/>
      <c r="E23" s="270"/>
      <c r="F23" s="270"/>
      <c r="G23" s="270"/>
      <c r="H23" s="270"/>
      <c r="I23" s="270"/>
      <c r="J23" s="270"/>
      <c r="K23" s="270"/>
      <c r="L23" s="270"/>
      <c r="M23" s="270"/>
      <c r="N23" s="270"/>
    </row>
    <row r="24" spans="1:14" x14ac:dyDescent="0.4">
      <c r="B24" s="270"/>
      <c r="C24" s="270"/>
      <c r="D24" s="270"/>
      <c r="E24" s="270"/>
      <c r="F24" s="270"/>
      <c r="G24" s="270"/>
      <c r="H24" s="270"/>
      <c r="I24" s="270"/>
      <c r="J24" s="270"/>
      <c r="K24" s="270"/>
      <c r="L24" s="270"/>
      <c r="M24" s="270"/>
      <c r="N24" s="270"/>
    </row>
    <row r="25" spans="1:14" x14ac:dyDescent="0.4">
      <c r="B25" s="270"/>
      <c r="C25" s="270"/>
      <c r="D25" s="270"/>
      <c r="E25" s="270"/>
      <c r="F25" s="270"/>
      <c r="G25" s="270"/>
      <c r="H25" s="270"/>
      <c r="I25" s="270"/>
      <c r="J25" s="270"/>
      <c r="K25" s="270"/>
      <c r="L25" s="270"/>
      <c r="M25" s="270"/>
      <c r="N25" s="270"/>
    </row>
    <row r="26" spans="1:14" x14ac:dyDescent="0.4">
      <c r="B26" s="270"/>
      <c r="C26" s="270"/>
      <c r="D26" s="270"/>
      <c r="E26" s="270"/>
      <c r="F26" s="270"/>
      <c r="G26" s="270"/>
      <c r="H26" s="270"/>
      <c r="I26" s="270"/>
      <c r="J26" s="270"/>
      <c r="K26" s="270"/>
      <c r="L26" s="270"/>
      <c r="M26" s="270"/>
      <c r="N26" s="270"/>
    </row>
    <row r="27" spans="1:14" x14ac:dyDescent="0.4">
      <c r="B27" s="270"/>
      <c r="C27" s="270"/>
      <c r="D27" s="270"/>
      <c r="E27" s="270"/>
      <c r="F27" s="270"/>
      <c r="G27" s="270"/>
      <c r="H27" s="270"/>
      <c r="I27" s="270"/>
      <c r="J27" s="270"/>
      <c r="K27" s="270"/>
      <c r="L27" s="270"/>
      <c r="M27" s="270"/>
      <c r="N27" s="270"/>
    </row>
    <row r="28" spans="1:14" x14ac:dyDescent="0.4">
      <c r="B28" s="19"/>
      <c r="C28" s="271"/>
      <c r="D28" s="271"/>
      <c r="E28"/>
      <c r="F28"/>
      <c r="G28"/>
      <c r="H28"/>
      <c r="I28"/>
      <c r="J28"/>
      <c r="K28"/>
      <c r="L28"/>
      <c r="M28"/>
      <c r="N28"/>
    </row>
    <row r="29" spans="1:14" x14ac:dyDescent="0.4">
      <c r="B29"/>
      <c r="C29"/>
      <c r="D29"/>
      <c r="E29" s="272"/>
      <c r="F29" s="272"/>
      <c r="G29" s="272"/>
      <c r="H29" s="272"/>
      <c r="I29" s="272"/>
      <c r="J29" s="272"/>
      <c r="K29" s="272"/>
      <c r="L29" s="272"/>
      <c r="M29" s="272"/>
      <c r="N29" s="272"/>
    </row>
    <row r="30" spans="1:14" x14ac:dyDescent="0.4">
      <c r="B30"/>
      <c r="C30"/>
      <c r="D30"/>
      <c r="E30"/>
      <c r="F30"/>
      <c r="G30"/>
      <c r="H30"/>
      <c r="I30"/>
      <c r="J30"/>
      <c r="K30"/>
      <c r="L30"/>
      <c r="M30"/>
      <c r="N30"/>
    </row>
    <row r="31" spans="1:14" x14ac:dyDescent="0.4">
      <c r="B31"/>
      <c r="C31"/>
      <c r="D31"/>
      <c r="E31"/>
      <c r="F31"/>
      <c r="G31"/>
      <c r="H31"/>
      <c r="I31"/>
      <c r="J31"/>
      <c r="K31"/>
      <c r="L31"/>
      <c r="M31"/>
      <c r="N31"/>
    </row>
    <row r="32" spans="1:14" x14ac:dyDescent="0.4">
      <c r="B32"/>
      <c r="C32"/>
      <c r="D32"/>
      <c r="E32"/>
      <c r="F32"/>
      <c r="G32"/>
      <c r="H32"/>
      <c r="I32"/>
      <c r="J32"/>
      <c r="K32"/>
      <c r="L32"/>
      <c r="M32"/>
      <c r="N32"/>
    </row>
    <row r="33" spans="2:14" x14ac:dyDescent="0.4">
      <c r="B33"/>
      <c r="C33"/>
      <c r="D33"/>
      <c r="E33"/>
      <c r="F33"/>
      <c r="G33"/>
      <c r="H33"/>
      <c r="I33"/>
      <c r="J33"/>
      <c r="K33"/>
      <c r="L33"/>
      <c r="M33"/>
      <c r="N33"/>
    </row>
    <row r="34" spans="2:14" x14ac:dyDescent="0.4">
      <c r="B34"/>
      <c r="C34"/>
      <c r="D34"/>
      <c r="E34"/>
      <c r="F34"/>
      <c r="G34"/>
      <c r="H34"/>
      <c r="I34"/>
      <c r="J34"/>
      <c r="K34"/>
      <c r="L34"/>
      <c r="M34"/>
      <c r="N34"/>
    </row>
    <row r="35" spans="2:14" x14ac:dyDescent="0.4">
      <c r="B35"/>
      <c r="C35"/>
      <c r="D35"/>
      <c r="E35"/>
      <c r="F35"/>
      <c r="G35"/>
      <c r="H35"/>
      <c r="I35"/>
      <c r="J35"/>
      <c r="K35"/>
      <c r="L35"/>
      <c r="M35"/>
      <c r="N35"/>
    </row>
    <row r="36" spans="2:14" x14ac:dyDescent="0.4">
      <c r="B36"/>
      <c r="C36"/>
      <c r="D36"/>
      <c r="E36"/>
      <c r="F36"/>
      <c r="G36"/>
      <c r="H36"/>
      <c r="I36"/>
      <c r="J36"/>
      <c r="K36"/>
      <c r="L36"/>
      <c r="M36"/>
      <c r="N36"/>
    </row>
    <row r="37" spans="2:14" x14ac:dyDescent="0.4">
      <c r="B37"/>
      <c r="C37"/>
      <c r="D37"/>
      <c r="E37"/>
      <c r="F37"/>
      <c r="G37"/>
      <c r="H37"/>
      <c r="I37"/>
      <c r="J37"/>
      <c r="K37"/>
      <c r="L37"/>
      <c r="M37"/>
      <c r="N37"/>
    </row>
    <row r="38" spans="2:14" x14ac:dyDescent="0.4">
      <c r="B38"/>
      <c r="C38"/>
      <c r="D38"/>
      <c r="E38"/>
      <c r="F38"/>
      <c r="G38"/>
      <c r="H38"/>
      <c r="I38"/>
      <c r="J38"/>
      <c r="K38"/>
      <c r="L38"/>
      <c r="M38"/>
      <c r="N38"/>
    </row>
    <row r="39" spans="2:14" x14ac:dyDescent="0.4">
      <c r="B39"/>
      <c r="C39"/>
      <c r="D39"/>
      <c r="E39"/>
      <c r="F39"/>
      <c r="G39"/>
      <c r="H39"/>
      <c r="I39"/>
      <c r="J39"/>
      <c r="K39"/>
      <c r="L39"/>
      <c r="M39"/>
      <c r="N39"/>
    </row>
    <row r="40" spans="2:14" x14ac:dyDescent="0.4">
      <c r="B40"/>
      <c r="C40"/>
      <c r="D40"/>
      <c r="E40"/>
      <c r="F40"/>
      <c r="G40"/>
      <c r="H40"/>
      <c r="I40"/>
      <c r="J40"/>
      <c r="K40"/>
      <c r="L40"/>
      <c r="M40"/>
      <c r="N40"/>
    </row>
    <row r="41" spans="2:14" x14ac:dyDescent="0.4">
      <c r="B41"/>
      <c r="C41"/>
      <c r="D41"/>
      <c r="E41"/>
      <c r="F41"/>
      <c r="G41"/>
      <c r="H41"/>
      <c r="I41"/>
      <c r="J41"/>
      <c r="K41"/>
      <c r="L41"/>
      <c r="M41"/>
      <c r="N41"/>
    </row>
  </sheetData>
  <sortState xmlns:xlrd2="http://schemas.microsoft.com/office/spreadsheetml/2017/richdata2" ref="B28:B29">
    <sortCondition ref="B30"/>
  </sortState>
  <hyperlinks>
    <hyperlink ref="A16" location="'Regional utveckling'!A1" display="Regional utveckling" xr:uid="{00000000-0004-0000-0000-000000000000}"/>
    <hyperlink ref="A15" location="'Läkemedel'!A1" display="Läkemedel" xr:uid="{00000000-0004-0000-0000-000001000000}"/>
    <hyperlink ref="A14" location="'Övrig hälso- och sjukvård'!A1" display="Övrig hälso- och sjukvård" xr:uid="{00000000-0004-0000-0000-000002000000}"/>
    <hyperlink ref="A13" location="'Tandvård'!A1" display="Tandvård" xr:uid="{00000000-0004-0000-0000-000003000000}"/>
    <hyperlink ref="A12" location="'Specialiserad psykiatrisk vård'!A1" display="Specialiserad psykiatrisk vård" xr:uid="{00000000-0004-0000-0000-000004000000}"/>
    <hyperlink ref="A11" location="'Specialiserad somatisk vård'!A1" display="Specialiserad somatisk vård" xr:uid="{00000000-0004-0000-0000-000005000000}"/>
    <hyperlink ref="A10" location="'Vårdcentraler'!A1" display="Vårdcentraler" xr:uid="{00000000-0004-0000-0000-000006000000}"/>
    <hyperlink ref="A9" location="'Primärvård'!A1" display="Primärvård" xr:uid="{00000000-0004-0000-0000-000007000000}"/>
    <hyperlink ref="A8" location="'Vårdplatser'!A1" display="Vårdplatser" xr:uid="{00000000-0004-0000-0000-000008000000}"/>
    <hyperlink ref="A7" location="'Hälso- och sjukvård'!A1" display="Hälso- och sjukvård" xr:uid="{00000000-0004-0000-0000-000009000000}"/>
    <hyperlink ref="A5" location="'Regionernas ekonomi'!A1" display="Regionernas ekonomi" xr:uid="{00000000-0004-0000-0000-00000B000000}"/>
    <hyperlink ref="A17" location="'Trafik och infrastruktur'!A1" display="Trafik och infrastruktur, samt allmän regional utveckling" xr:uid="{00000000-0004-0000-0000-00000C000000}"/>
    <hyperlink ref="A18" location="'Utbildning och kultur'!A1" display="Utbildning och kultur" xr:uid="{00000000-0004-0000-0000-00000D000000}"/>
    <hyperlink ref="A6" location="'Kostnader och intäkter'!A1" display="Kostnader för hälso- och sjukvård respektive regional utveckling" xr:uid="{599491FC-34F2-465B-A2B4-11B1AFB86C42}"/>
  </hyperlinks>
  <pageMargins left="0.25" right="0.25" top="0.75" bottom="0.75" header="0.3" footer="0.3"/>
  <pageSetup paperSize="9" orientation="landscape" r:id="rId1"/>
  <rowBreaks count="1" manualBreakCount="1">
    <brk id="26" min="1" max="14"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21">
    <tabColor theme="9"/>
  </sheetPr>
  <dimension ref="A1:I34"/>
  <sheetViews>
    <sheetView showGridLines="0" showRowColHeaders="0" zoomScaleNormal="100" workbookViewId="0"/>
  </sheetViews>
  <sheetFormatPr defaultRowHeight="16.8" x14ac:dyDescent="0.4"/>
  <cols>
    <col min="1" max="1" width="59.5" customWidth="1"/>
    <col min="2" max="2" width="5.19921875" customWidth="1"/>
    <col min="3" max="3" width="42.59765625" customWidth="1"/>
    <col min="4" max="4" width="12.09765625" customWidth="1"/>
    <col min="5" max="5" width="11.796875" bestFit="1" customWidth="1"/>
    <col min="6" max="9" width="12.09765625" bestFit="1" customWidth="1"/>
    <col min="10" max="10" width="9.69921875" customWidth="1"/>
    <col min="11" max="11" width="8.5" bestFit="1" customWidth="1"/>
  </cols>
  <sheetData>
    <row r="1" spans="1:9" ht="40.049999999999997" customHeight="1" x14ac:dyDescent="0.6">
      <c r="A1" s="2" t="s">
        <v>4</v>
      </c>
    </row>
    <row r="2" spans="1:9" x14ac:dyDescent="0.4">
      <c r="A2" s="42"/>
    </row>
    <row r="3" spans="1:9" x14ac:dyDescent="0.4">
      <c r="A3" s="254"/>
      <c r="C3" s="3" t="s">
        <v>421</v>
      </c>
    </row>
    <row r="4" spans="1:9" x14ac:dyDescent="0.4">
      <c r="A4" s="261" t="s">
        <v>14</v>
      </c>
      <c r="C4" s="73" t="s">
        <v>68</v>
      </c>
      <c r="D4" s="73" t="s">
        <v>62</v>
      </c>
      <c r="E4" s="73" t="s">
        <v>63</v>
      </c>
      <c r="F4" s="73" t="s">
        <v>64</v>
      </c>
      <c r="G4" s="73" t="s">
        <v>379</v>
      </c>
      <c r="H4" s="73" t="s">
        <v>412</v>
      </c>
      <c r="I4" s="73">
        <v>2022</v>
      </c>
    </row>
    <row r="5" spans="1:9" x14ac:dyDescent="0.4">
      <c r="A5" s="255" t="s">
        <v>0</v>
      </c>
      <c r="C5" s="16" t="s">
        <v>69</v>
      </c>
      <c r="D5" s="1"/>
      <c r="E5" s="1"/>
      <c r="F5" s="1"/>
      <c r="G5" s="1"/>
      <c r="H5" s="1"/>
      <c r="I5" s="1"/>
    </row>
    <row r="6" spans="1:9" x14ac:dyDescent="0.4">
      <c r="A6" s="11" t="s">
        <v>2</v>
      </c>
      <c r="C6" s="74" t="s">
        <v>8</v>
      </c>
      <c r="D6" s="74">
        <v>14029257</v>
      </c>
      <c r="E6" s="74">
        <v>13561070</v>
      </c>
      <c r="F6" s="74">
        <v>12212606</v>
      </c>
      <c r="G6" s="74">
        <v>10621197</v>
      </c>
      <c r="H6" s="74">
        <v>11070596</v>
      </c>
      <c r="I6" s="74">
        <v>11317883</v>
      </c>
    </row>
    <row r="7" spans="1:9" x14ac:dyDescent="0.4">
      <c r="A7" s="18" t="s">
        <v>4</v>
      </c>
      <c r="C7" s="46" t="s">
        <v>67</v>
      </c>
      <c r="D7" s="52">
        <v>-2.311210768701779E-2</v>
      </c>
      <c r="E7" s="52">
        <v>-3.3372187850005168E-2</v>
      </c>
      <c r="F7" s="52">
        <v>-9.9436401404903896E-2</v>
      </c>
      <c r="G7" s="52">
        <v>-0.13030871543714748</v>
      </c>
      <c r="H7" s="52">
        <v>4.2311521008413649E-2</v>
      </c>
      <c r="I7" s="52">
        <v>2.233727976343821E-2</v>
      </c>
    </row>
    <row r="8" spans="1:9" x14ac:dyDescent="0.4">
      <c r="A8" s="284" t="s">
        <v>265</v>
      </c>
      <c r="C8" s="74" t="s">
        <v>13</v>
      </c>
      <c r="D8" s="74">
        <v>1164979</v>
      </c>
      <c r="E8" s="74">
        <v>1150416</v>
      </c>
      <c r="F8" s="74">
        <v>1143297</v>
      </c>
      <c r="G8" s="74">
        <v>986059</v>
      </c>
      <c r="H8" s="74">
        <v>1026901</v>
      </c>
      <c r="I8" s="74">
        <v>1076339</v>
      </c>
    </row>
    <row r="9" spans="1:9" x14ac:dyDescent="0.4">
      <c r="A9" s="284" t="s">
        <v>267</v>
      </c>
      <c r="C9" s="46" t="s">
        <v>67</v>
      </c>
      <c r="D9" s="52">
        <v>1.4302356358266757E-2</v>
      </c>
      <c r="E9" s="52">
        <v>-1.2500654518235951E-2</v>
      </c>
      <c r="F9" s="52">
        <v>-6.1881962698710725E-3</v>
      </c>
      <c r="G9" s="52">
        <v>-0.13753031801885249</v>
      </c>
      <c r="H9" s="52">
        <v>4.1419428249222408E-2</v>
      </c>
      <c r="I9" s="52">
        <v>4.8142907641535067E-2</v>
      </c>
    </row>
    <row r="10" spans="1:9" x14ac:dyDescent="0.4">
      <c r="A10" s="284" t="s">
        <v>21</v>
      </c>
      <c r="C10" s="74" t="s">
        <v>12</v>
      </c>
      <c r="D10" s="74">
        <v>12709546</v>
      </c>
      <c r="E10" s="74">
        <v>12598229</v>
      </c>
      <c r="F10" s="74">
        <v>12497315.266666666</v>
      </c>
      <c r="G10" s="74">
        <v>10829868.6</v>
      </c>
      <c r="H10" s="74">
        <v>11560227.849924356</v>
      </c>
      <c r="I10" s="74">
        <v>11874960.685873449</v>
      </c>
    </row>
    <row r="11" spans="1:9" x14ac:dyDescent="0.4">
      <c r="A11" s="284" t="s">
        <v>15</v>
      </c>
      <c r="C11" s="46" t="s">
        <v>67</v>
      </c>
      <c r="D11" s="52">
        <v>-9.6030634048117399E-3</v>
      </c>
      <c r="E11" s="52">
        <v>-8.7585347265748126E-3</v>
      </c>
      <c r="F11" s="52">
        <v>-8.0101523264368615E-3</v>
      </c>
      <c r="G11" s="52">
        <v>-0.13342439004592818</v>
      </c>
      <c r="H11" s="52">
        <v>6.7439345471315887E-2</v>
      </c>
      <c r="I11" s="52">
        <v>2.7225487251200896E-2</v>
      </c>
    </row>
    <row r="12" spans="1:9" x14ac:dyDescent="0.4">
      <c r="A12" s="284" t="s">
        <v>16</v>
      </c>
      <c r="C12" s="75" t="s">
        <v>65</v>
      </c>
      <c r="D12" s="75">
        <v>27903782</v>
      </c>
      <c r="E12" s="75">
        <v>27313662</v>
      </c>
      <c r="F12" s="75">
        <v>25854433.266666666</v>
      </c>
      <c r="G12" s="75">
        <v>22439052.600000001</v>
      </c>
      <c r="H12" s="75">
        <v>23695076.849924359</v>
      </c>
      <c r="I12" s="75">
        <v>24272967.685873449</v>
      </c>
    </row>
    <row r="13" spans="1:9" x14ac:dyDescent="0.4">
      <c r="A13" s="284" t="s">
        <v>17</v>
      </c>
      <c r="C13" s="46" t="s">
        <v>67</v>
      </c>
      <c r="D13" s="98">
        <v>-1.5479365162699444E-2</v>
      </c>
      <c r="E13" s="52">
        <v>-2.1148387698843116E-2</v>
      </c>
      <c r="F13" s="52">
        <v>-5.3424866037125832E-2</v>
      </c>
      <c r="G13" s="52">
        <v>-0.13210038802397617</v>
      </c>
      <c r="H13" s="52">
        <v>5.597492337641554E-2</v>
      </c>
      <c r="I13" s="52">
        <v>2.4388645776894122E-2</v>
      </c>
    </row>
    <row r="14" spans="1:9" x14ac:dyDescent="0.4">
      <c r="A14" s="284" t="s">
        <v>18</v>
      </c>
      <c r="C14" s="75" t="s">
        <v>70</v>
      </c>
      <c r="D14" s="133"/>
      <c r="E14" s="133"/>
      <c r="F14" s="133"/>
      <c r="G14" s="133"/>
      <c r="H14" s="133"/>
      <c r="I14" s="133"/>
    </row>
    <row r="15" spans="1:9" x14ac:dyDescent="0.4">
      <c r="A15" s="283" t="s">
        <v>20</v>
      </c>
      <c r="C15" s="1" t="s">
        <v>8</v>
      </c>
      <c r="D15" s="1">
        <v>27902397</v>
      </c>
      <c r="E15" s="1">
        <v>28663056</v>
      </c>
      <c r="F15" s="1">
        <v>29255324</v>
      </c>
      <c r="G15" s="1">
        <v>25087114</v>
      </c>
      <c r="H15" s="1">
        <v>25277300</v>
      </c>
      <c r="I15" s="1">
        <v>26487895</v>
      </c>
    </row>
    <row r="16" spans="1:9" x14ac:dyDescent="0.4">
      <c r="A16" s="284" t="s">
        <v>19</v>
      </c>
      <c r="C16" s="99" t="s">
        <v>67</v>
      </c>
      <c r="D16" s="81">
        <v>1.0930590359920155E-2</v>
      </c>
      <c r="E16" s="81">
        <v>2.7261421303696597E-2</v>
      </c>
      <c r="F16" s="81">
        <v>2.0663114219223518E-2</v>
      </c>
      <c r="G16" s="81">
        <v>-0.14247697273836379</v>
      </c>
      <c r="H16" s="81">
        <v>7.5810234688613448E-3</v>
      </c>
      <c r="I16" s="81">
        <v>4.7892575551977463E-2</v>
      </c>
    </row>
    <row r="17" spans="1:9" x14ac:dyDescent="0.4">
      <c r="A17" s="11" t="s">
        <v>6</v>
      </c>
      <c r="C17" s="1" t="s">
        <v>13</v>
      </c>
      <c r="D17" s="1">
        <v>4129192</v>
      </c>
      <c r="E17" s="1">
        <v>4132080</v>
      </c>
      <c r="F17" s="1">
        <v>4219175</v>
      </c>
      <c r="G17" s="1">
        <v>3601194</v>
      </c>
      <c r="H17" s="1">
        <v>3613333</v>
      </c>
      <c r="I17" s="1">
        <v>3753827</v>
      </c>
    </row>
    <row r="18" spans="1:9" x14ac:dyDescent="0.4">
      <c r="A18" s="11" t="s">
        <v>8</v>
      </c>
      <c r="C18" s="99" t="s">
        <v>67</v>
      </c>
      <c r="D18" s="81">
        <v>1.8909780215414507E-2</v>
      </c>
      <c r="E18" s="81">
        <v>6.9941044155854225E-4</v>
      </c>
      <c r="F18" s="81">
        <v>2.1077762289210277E-2</v>
      </c>
      <c r="G18" s="81">
        <v>-0.14646962972619054</v>
      </c>
      <c r="H18" s="81">
        <v>3.3708264536706435E-3</v>
      </c>
      <c r="I18" s="81">
        <v>3.8882106907943442E-2</v>
      </c>
    </row>
    <row r="19" spans="1:9" x14ac:dyDescent="0.4">
      <c r="A19" s="11" t="s">
        <v>10</v>
      </c>
      <c r="C19" s="1" t="s">
        <v>12</v>
      </c>
      <c r="D19" s="1">
        <v>8065232</v>
      </c>
      <c r="E19" s="1">
        <v>8014149</v>
      </c>
      <c r="F19" s="1">
        <v>8186256.4000000004</v>
      </c>
      <c r="G19" s="1">
        <v>6870622.4000000004</v>
      </c>
      <c r="H19" s="1">
        <v>7156530.6150000002</v>
      </c>
      <c r="I19" s="1">
        <v>7589251.6390000004</v>
      </c>
    </row>
    <row r="20" spans="1:9" x14ac:dyDescent="0.4">
      <c r="A20" s="11" t="s">
        <v>12</v>
      </c>
      <c r="C20" s="99" t="s">
        <v>67</v>
      </c>
      <c r="D20" s="81">
        <v>4.5964727409062659E-3</v>
      </c>
      <c r="E20" s="81">
        <v>-6.3337297674760009E-3</v>
      </c>
      <c r="F20" s="81">
        <v>2.1475442994633661E-2</v>
      </c>
      <c r="G20" s="81">
        <v>-0.16071253277627609</v>
      </c>
      <c r="H20" s="81">
        <v>4.1613146284971189E-2</v>
      </c>
      <c r="I20" s="81">
        <v>6.0465195676382949E-2</v>
      </c>
    </row>
    <row r="21" spans="1:9" x14ac:dyDescent="0.4">
      <c r="A21" s="11" t="s">
        <v>13</v>
      </c>
      <c r="C21" s="1" t="s">
        <v>3</v>
      </c>
      <c r="D21" s="1">
        <v>928204</v>
      </c>
      <c r="E21" s="1">
        <v>942845</v>
      </c>
      <c r="F21" s="1">
        <v>931166</v>
      </c>
      <c r="G21" s="1">
        <v>824023</v>
      </c>
      <c r="H21" s="1">
        <v>843074</v>
      </c>
      <c r="I21" s="1">
        <v>865281</v>
      </c>
    </row>
    <row r="22" spans="1:9" x14ac:dyDescent="0.4">
      <c r="A22" s="11" t="s">
        <v>1</v>
      </c>
      <c r="C22" s="99" t="s">
        <v>67</v>
      </c>
      <c r="D22" s="81">
        <v>1.7957294671155807E-2</v>
      </c>
      <c r="E22" s="81">
        <v>1.5773472210850202E-2</v>
      </c>
      <c r="F22" s="81">
        <v>-1.2386977711076582E-2</v>
      </c>
      <c r="G22" s="81">
        <v>-0.11506326476696958</v>
      </c>
      <c r="H22" s="81">
        <v>2.3119500305209928E-2</v>
      </c>
      <c r="I22" s="81">
        <v>2.6340511034618552E-2</v>
      </c>
    </row>
    <row r="23" spans="1:9" x14ac:dyDescent="0.4">
      <c r="A23" s="11" t="s">
        <v>3</v>
      </c>
      <c r="C23" s="16" t="s">
        <v>66</v>
      </c>
      <c r="D23" s="16">
        <v>41025025</v>
      </c>
      <c r="E23" s="16">
        <v>41752130</v>
      </c>
      <c r="F23" s="16">
        <v>42591921.399999999</v>
      </c>
      <c r="G23" s="16">
        <v>36382953.399999999</v>
      </c>
      <c r="H23" s="16">
        <v>36890237.615000002</v>
      </c>
      <c r="I23" s="16">
        <v>38696254.638999999</v>
      </c>
    </row>
    <row r="24" spans="1:9" x14ac:dyDescent="0.4">
      <c r="A24" s="11" t="s">
        <v>5</v>
      </c>
      <c r="C24" s="99" t="s">
        <v>67</v>
      </c>
      <c r="D24" s="81">
        <v>1.0632288618964491E-2</v>
      </c>
      <c r="E24" s="81">
        <v>1.7723450503686469E-2</v>
      </c>
      <c r="F24" s="81">
        <v>2.0113737909898215E-2</v>
      </c>
      <c r="G24" s="81">
        <v>-0.14577806766895471</v>
      </c>
      <c r="H24" s="81">
        <v>1.3942909181199226E-2</v>
      </c>
      <c r="I24" s="81">
        <v>4.895650287884426E-2</v>
      </c>
    </row>
    <row r="25" spans="1:9" x14ac:dyDescent="0.4">
      <c r="A25" s="11" t="s">
        <v>7</v>
      </c>
      <c r="C25" s="17" t="s">
        <v>71</v>
      </c>
    </row>
    <row r="26" spans="1:9" x14ac:dyDescent="0.4">
      <c r="A26" s="11" t="s">
        <v>9</v>
      </c>
    </row>
    <row r="27" spans="1:9" x14ac:dyDescent="0.4">
      <c r="A27" s="59" t="s">
        <v>11</v>
      </c>
    </row>
    <row r="28" spans="1:9" x14ac:dyDescent="0.4">
      <c r="A28" s="60"/>
      <c r="C28" s="3"/>
    </row>
    <row r="29" spans="1:9" x14ac:dyDescent="0.4">
      <c r="A29" s="60"/>
    </row>
    <row r="30" spans="1:9" x14ac:dyDescent="0.4">
      <c r="A30" s="60"/>
    </row>
    <row r="31" spans="1:9" x14ac:dyDescent="0.4">
      <c r="A31" s="60"/>
    </row>
    <row r="32" spans="1:9" x14ac:dyDescent="0.4">
      <c r="A32" s="60"/>
    </row>
    <row r="33" spans="1:1" x14ac:dyDescent="0.4">
      <c r="A33" s="60"/>
    </row>
    <row r="34" spans="1:1" x14ac:dyDescent="0.4">
      <c r="A34" s="60"/>
    </row>
  </sheetData>
  <hyperlinks>
    <hyperlink ref="A25" location="'Regional utveckling'!A1" display="Regional utveckling" xr:uid="{00000000-0004-0000-1200-000000000000}"/>
    <hyperlink ref="A24" location="'Läkemedel'!A1" display="Läkemedel" xr:uid="{00000000-0004-0000-1200-000001000000}"/>
    <hyperlink ref="A23" location="'Övrig hälso- och sjukvård'!A1" display="Övrig hälso- och sjukvård" xr:uid="{00000000-0004-0000-1200-000002000000}"/>
    <hyperlink ref="A22" location="'Tandvård'!A1" display="Tandvård" xr:uid="{00000000-0004-0000-1200-000003000000}"/>
    <hyperlink ref="A21" location="'Specialiserad psykiatrisk vård'!A1" display="Specialiserad psykiatrisk vård" xr:uid="{00000000-0004-0000-1200-000004000000}"/>
    <hyperlink ref="A20" location="'Specialiserad somatisk vård'!A1" display="Specialiserad somatisk vård" xr:uid="{00000000-0004-0000-1200-000005000000}"/>
    <hyperlink ref="A19" location="'Vårdcentraler'!A1" display="Vårdcentraler" xr:uid="{00000000-0004-0000-1200-000006000000}"/>
    <hyperlink ref="A18" location="'Primärvård'!A1" display="Primärvård" xr:uid="{00000000-0004-0000-1200-000007000000}"/>
    <hyperlink ref="A17" location="'Vårdplatser'!A1" display="Vårdplatser" xr:uid="{00000000-0004-0000-1200-000008000000}"/>
    <hyperlink ref="A7" location="'Hälso- och sjukvård'!A1" display="Hälso- och sjukvård" xr:uid="{00000000-0004-0000-1200-000009000000}"/>
    <hyperlink ref="A6" location="'Kostnader och intäkter'!A1" display="Kostnader för" xr:uid="{00000000-0004-0000-1200-00000A000000}"/>
    <hyperlink ref="A5" location="'Regionernas ekonomi'!A1" display="Regionernas ekonomi" xr:uid="{00000000-0004-0000-1200-00000B000000}"/>
    <hyperlink ref="A26" location="'Trafik och infrastruktur'!A1" display="Trafik och infrastruktur, samt allmän regional utveckling" xr:uid="{00000000-0004-0000-1200-00000C000000}"/>
    <hyperlink ref="A27" location="'Utbildning och kultur'!A1" display="Utbildning och kultur" xr:uid="{00000000-0004-0000-1200-00000D000000}"/>
    <hyperlink ref="A4" location="Innehåll!A1" display="Innehåll" xr:uid="{00000000-0004-0000-1200-00000E000000}"/>
    <hyperlink ref="A8" location="'Hälso- och sjukvård 1'!A1" display="Hälso- och sjukvård 1" xr:uid="{7C7F8F13-8327-48DB-B20C-5418D557EC18}"/>
    <hyperlink ref="A9" location="'Hälso- och sjukvård 2'!A1" display="Hälso- och sjukvård 2" xr:uid="{DC511F9C-BB62-47C5-A250-71404B94190C}"/>
    <hyperlink ref="A10" location="'Hälso- och sjukvård 3'!A1" display="Hälso- och sjukvård 3" xr:uid="{60B3DBAA-4F5F-49A2-AFD2-5875AD183FD9}"/>
    <hyperlink ref="A11" location="'Hälso- och sjukvård 4'!A1" display="Hälso- och sjukvård 4" xr:uid="{8EAC389E-DB75-4DB4-99B2-AE7A2C4F624C}"/>
    <hyperlink ref="A12" location="'Hälso- och sjukvård 5'!A1" display="Hälso- och sjukvård 5" xr:uid="{3AE8289D-2974-49AE-88A1-A40522EF0A5F}"/>
    <hyperlink ref="A13" location="'Hälso- och sjukvård 6'!A1" display="Hälso- och sjukvård 6" xr:uid="{39AAE5B3-5705-4866-A625-2F87B786CF99}"/>
    <hyperlink ref="A14" location="'Hälso- och sjukvård 7'!A1" display="Hälso- och sjukvård 7" xr:uid="{AFC1447A-CFDA-4890-B46E-5F1C849D0A0E}"/>
    <hyperlink ref="A15" location="'Hälso- och sjukvård 8'!A1" display="Hälso- och sjukvård 8" xr:uid="{F59CA732-72A1-4538-98BB-1A197628D8A7}"/>
    <hyperlink ref="A16" location="'Hälso- och sjukvård 9'!A1" display="Hälso- och sjukvård 9" xr:uid="{BF7AC17A-9949-481A-A995-65DB55F06827}"/>
  </hyperlinks>
  <pageMargins left="0.7" right="0.7" top="0.75" bottom="0.75" header="0.3" footer="0.3"/>
  <pageSetup paperSize="9" orientation="landscape" r:id="rId1"/>
  <colBreaks count="1" manualBreakCount="1">
    <brk id="2"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20">
    <tabColor theme="9"/>
  </sheetPr>
  <dimension ref="A1:F59"/>
  <sheetViews>
    <sheetView showGridLines="0" showRowColHeaders="0" zoomScaleNormal="100" workbookViewId="0"/>
  </sheetViews>
  <sheetFormatPr defaultRowHeight="16.8" x14ac:dyDescent="0.4"/>
  <cols>
    <col min="1" max="1" width="59.5" style="221" customWidth="1"/>
    <col min="2" max="2" width="5.19921875" style="221" customWidth="1"/>
    <col min="3" max="3" width="8.796875" style="221"/>
    <col min="4" max="4" width="10.09765625" style="221" bestFit="1" customWidth="1"/>
    <col min="5" max="5" width="18.59765625" style="221" bestFit="1" customWidth="1"/>
    <col min="6" max="6" width="14.09765625" style="221" bestFit="1" customWidth="1"/>
    <col min="7" max="16384" width="8.796875" style="221"/>
  </cols>
  <sheetData>
    <row r="1" spans="1:6" ht="40.049999999999997" customHeight="1" x14ac:dyDescent="0.6">
      <c r="A1" s="220" t="s">
        <v>4</v>
      </c>
    </row>
    <row r="2" spans="1:6" x14ac:dyDescent="0.4">
      <c r="A2" s="222"/>
    </row>
    <row r="3" spans="1:6" x14ac:dyDescent="0.4">
      <c r="A3" s="231"/>
      <c r="C3" s="223" t="s">
        <v>423</v>
      </c>
    </row>
    <row r="4" spans="1:6" x14ac:dyDescent="0.4">
      <c r="A4" s="262" t="s">
        <v>14</v>
      </c>
      <c r="C4" s="233" t="s">
        <v>71</v>
      </c>
    </row>
    <row r="5" spans="1:6" x14ac:dyDescent="0.4">
      <c r="A5" s="232" t="s">
        <v>0</v>
      </c>
      <c r="C5" s="229" t="s">
        <v>72</v>
      </c>
      <c r="D5" s="229" t="s">
        <v>22</v>
      </c>
      <c r="E5" s="229" t="s">
        <v>513</v>
      </c>
      <c r="F5" s="229" t="s">
        <v>35</v>
      </c>
    </row>
    <row r="6" spans="1:6" x14ac:dyDescent="0.4">
      <c r="A6" s="224" t="s">
        <v>2</v>
      </c>
      <c r="C6" s="229"/>
      <c r="D6" s="229"/>
      <c r="E6" s="229" t="s">
        <v>514</v>
      </c>
      <c r="F6" s="229"/>
    </row>
    <row r="7" spans="1:6" x14ac:dyDescent="0.4">
      <c r="A7" s="225" t="s">
        <v>4</v>
      </c>
      <c r="C7" s="169" t="s">
        <v>73</v>
      </c>
      <c r="D7" s="169">
        <v>25733564</v>
      </c>
      <c r="E7" s="169">
        <v>34060601</v>
      </c>
      <c r="F7" s="169">
        <v>59794165</v>
      </c>
    </row>
    <row r="8" spans="1:6" x14ac:dyDescent="0.4">
      <c r="A8" s="291" t="s">
        <v>265</v>
      </c>
      <c r="C8" s="171" t="s">
        <v>74</v>
      </c>
      <c r="D8" s="171">
        <v>25937979</v>
      </c>
      <c r="E8" s="171">
        <v>34704665</v>
      </c>
      <c r="F8" s="171">
        <v>60642644</v>
      </c>
    </row>
    <row r="9" spans="1:6" x14ac:dyDescent="0.4">
      <c r="A9" s="291" t="s">
        <v>267</v>
      </c>
      <c r="C9" s="169" t="s">
        <v>75</v>
      </c>
      <c r="D9" s="169">
        <v>26309399</v>
      </c>
      <c r="E9" s="169">
        <v>35379314</v>
      </c>
      <c r="F9" s="169">
        <v>61688713</v>
      </c>
    </row>
    <row r="10" spans="1:6" x14ac:dyDescent="0.4">
      <c r="A10" s="291" t="s">
        <v>21</v>
      </c>
      <c r="C10" s="171" t="s">
        <v>76</v>
      </c>
      <c r="D10" s="171">
        <v>26898638</v>
      </c>
      <c r="E10" s="171">
        <v>36292163.808834985</v>
      </c>
      <c r="F10" s="171">
        <v>63190801.808834985</v>
      </c>
    </row>
    <row r="11" spans="1:6" x14ac:dyDescent="0.4">
      <c r="A11" s="291" t="s">
        <v>15</v>
      </c>
      <c r="C11" s="169" t="s">
        <v>77</v>
      </c>
      <c r="D11" s="169">
        <v>27405476</v>
      </c>
      <c r="E11" s="169">
        <v>36401487</v>
      </c>
      <c r="F11" s="169">
        <v>63806963</v>
      </c>
    </row>
    <row r="12" spans="1:6" x14ac:dyDescent="0.4">
      <c r="A12" s="291" t="s">
        <v>16</v>
      </c>
      <c r="C12" s="171" t="s">
        <v>78</v>
      </c>
      <c r="D12" s="171">
        <v>28011051.016328037</v>
      </c>
      <c r="E12" s="171">
        <v>37162271.526529104</v>
      </c>
      <c r="F12" s="171">
        <v>65173322.54285714</v>
      </c>
    </row>
    <row r="13" spans="1:6" x14ac:dyDescent="0.4">
      <c r="A13" s="291" t="s">
        <v>17</v>
      </c>
      <c r="C13" s="169" t="s">
        <v>79</v>
      </c>
      <c r="D13" s="169">
        <v>28071721.289060283</v>
      </c>
      <c r="E13" s="169">
        <v>37719263.139511146</v>
      </c>
      <c r="F13" s="169">
        <v>65790984.428571425</v>
      </c>
    </row>
    <row r="14" spans="1:6" x14ac:dyDescent="0.4">
      <c r="A14" s="291" t="s">
        <v>18</v>
      </c>
      <c r="C14" s="171" t="s">
        <v>80</v>
      </c>
      <c r="D14" s="171">
        <v>28210037.66679642</v>
      </c>
      <c r="E14" s="171">
        <v>37767384.333203584</v>
      </c>
      <c r="F14" s="171">
        <v>65977422</v>
      </c>
    </row>
    <row r="15" spans="1:6" x14ac:dyDescent="0.4">
      <c r="A15" s="291" t="s">
        <v>20</v>
      </c>
      <c r="C15" s="169" t="s">
        <v>59</v>
      </c>
      <c r="D15" s="169">
        <v>28392807</v>
      </c>
      <c r="E15" s="169">
        <v>38667145</v>
      </c>
      <c r="F15" s="169">
        <v>67059952</v>
      </c>
    </row>
    <row r="16" spans="1:6" x14ac:dyDescent="0.4">
      <c r="A16" s="292" t="s">
        <v>19</v>
      </c>
      <c r="C16" s="171" t="s">
        <v>60</v>
      </c>
      <c r="D16" s="171">
        <v>28313870</v>
      </c>
      <c r="E16" s="171">
        <v>39877139</v>
      </c>
      <c r="F16" s="171">
        <v>68191009</v>
      </c>
    </row>
    <row r="17" spans="1:6" x14ac:dyDescent="0.4">
      <c r="A17" s="224" t="s">
        <v>6</v>
      </c>
      <c r="C17" s="169" t="s">
        <v>61</v>
      </c>
      <c r="D17" s="169">
        <v>28342506</v>
      </c>
      <c r="E17" s="169">
        <v>40593424</v>
      </c>
      <c r="F17" s="169">
        <v>68935930</v>
      </c>
    </row>
    <row r="18" spans="1:6" x14ac:dyDescent="0.4">
      <c r="A18" s="224" t="s">
        <v>8</v>
      </c>
      <c r="C18" s="171" t="s">
        <v>62</v>
      </c>
      <c r="D18" s="171">
        <v>27903782</v>
      </c>
      <c r="E18" s="171">
        <v>41025025</v>
      </c>
      <c r="F18" s="171">
        <v>68928807</v>
      </c>
    </row>
    <row r="19" spans="1:6" x14ac:dyDescent="0.4">
      <c r="A19" s="224" t="s">
        <v>10</v>
      </c>
      <c r="C19" s="169" t="s">
        <v>63</v>
      </c>
      <c r="D19" s="169">
        <v>27313662</v>
      </c>
      <c r="E19" s="169">
        <v>41752130</v>
      </c>
      <c r="F19" s="169">
        <v>69065792</v>
      </c>
    </row>
    <row r="20" spans="1:6" x14ac:dyDescent="0.4">
      <c r="A20" s="224" t="s">
        <v>12</v>
      </c>
      <c r="C20" s="171" t="s">
        <v>64</v>
      </c>
      <c r="D20" s="171">
        <v>25854433.266666666</v>
      </c>
      <c r="E20" s="171">
        <v>42591921.399999999</v>
      </c>
      <c r="F20" s="171">
        <v>68446354.666666657</v>
      </c>
    </row>
    <row r="21" spans="1:6" x14ac:dyDescent="0.4">
      <c r="A21" s="224" t="s">
        <v>13</v>
      </c>
      <c r="C21" s="169" t="s">
        <v>379</v>
      </c>
      <c r="D21" s="169">
        <v>22439052.600000001</v>
      </c>
      <c r="E21" s="169">
        <v>36382953.399999999</v>
      </c>
      <c r="F21" s="169">
        <v>58822006</v>
      </c>
    </row>
    <row r="22" spans="1:6" x14ac:dyDescent="0.4">
      <c r="A22" s="224" t="s">
        <v>1</v>
      </c>
      <c r="C22" s="171" t="s">
        <v>412</v>
      </c>
      <c r="D22" s="171">
        <v>23695076.849924356</v>
      </c>
      <c r="E22" s="171">
        <v>36890237.615000002</v>
      </c>
      <c r="F22" s="171">
        <v>60585314.464924358</v>
      </c>
    </row>
    <row r="23" spans="1:6" x14ac:dyDescent="0.4">
      <c r="A23" s="224" t="s">
        <v>3</v>
      </c>
      <c r="C23" s="221" t="s">
        <v>422</v>
      </c>
      <c r="D23" s="169">
        <v>24272967.685873449</v>
      </c>
      <c r="E23" s="169">
        <v>38696254.638999999</v>
      </c>
      <c r="F23" s="169">
        <v>62969222.324873447</v>
      </c>
    </row>
    <row r="24" spans="1:6" x14ac:dyDescent="0.4">
      <c r="A24" s="224" t="s">
        <v>5</v>
      </c>
    </row>
    <row r="25" spans="1:6" x14ac:dyDescent="0.4">
      <c r="A25" s="224" t="s">
        <v>7</v>
      </c>
    </row>
    <row r="26" spans="1:6" x14ac:dyDescent="0.4">
      <c r="A26" s="224" t="s">
        <v>9</v>
      </c>
    </row>
    <row r="27" spans="1:6" x14ac:dyDescent="0.4">
      <c r="A27" s="230" t="s">
        <v>11</v>
      </c>
    </row>
    <row r="56" spans="4:5" x14ac:dyDescent="0.4">
      <c r="D56" s="169"/>
      <c r="E56" s="169"/>
    </row>
    <row r="57" spans="4:5" x14ac:dyDescent="0.4">
      <c r="D57" s="169"/>
      <c r="E57" s="169"/>
    </row>
    <row r="58" spans="4:5" x14ac:dyDescent="0.4">
      <c r="D58" s="169"/>
      <c r="E58" s="169"/>
    </row>
    <row r="59" spans="4:5" x14ac:dyDescent="0.4">
      <c r="D59" s="169"/>
    </row>
  </sheetData>
  <hyperlinks>
    <hyperlink ref="A25" location="'Regional utveckling'!A1" display="Regional utveckling" xr:uid="{00000000-0004-0000-1300-000000000000}"/>
    <hyperlink ref="A24" location="'Läkemedel'!A1" display="Läkemedel" xr:uid="{00000000-0004-0000-1300-000001000000}"/>
    <hyperlink ref="A23" location="'Övrig hälso- och sjukvård'!A1" display="Övrig hälso- och sjukvård" xr:uid="{00000000-0004-0000-1300-000002000000}"/>
    <hyperlink ref="A22" location="'Tandvård'!A1" display="Tandvård" xr:uid="{00000000-0004-0000-1300-000003000000}"/>
    <hyperlink ref="A21" location="'Specialiserad psykiatrisk vård'!A1" display="Specialiserad psykiatrisk vård" xr:uid="{00000000-0004-0000-1300-000004000000}"/>
    <hyperlink ref="A20" location="'Specialiserad somatisk vård'!A1" display="Specialiserad somatisk vård" xr:uid="{00000000-0004-0000-1300-000005000000}"/>
    <hyperlink ref="A19" location="'Vårdcentraler'!A1" display="Vårdcentraler" xr:uid="{00000000-0004-0000-1300-000006000000}"/>
    <hyperlink ref="A18" location="'Primärvård'!A1" display="Primärvård" xr:uid="{00000000-0004-0000-1300-000007000000}"/>
    <hyperlink ref="A17" location="'Vårdplatser'!A1" display="Vårdplatser" xr:uid="{00000000-0004-0000-1300-000008000000}"/>
    <hyperlink ref="A7" location="'Hälso- och sjukvård'!A1" display="Hälso- och sjukvård" xr:uid="{00000000-0004-0000-1300-000009000000}"/>
    <hyperlink ref="A6" location="'Kostnader och intäkter'!A1" display="Kostnader för" xr:uid="{00000000-0004-0000-1300-00000A000000}"/>
    <hyperlink ref="A5" location="'Regionernas ekonomi'!A1" display="Regionernas ekonomi" xr:uid="{00000000-0004-0000-1300-00000B000000}"/>
    <hyperlink ref="A26" location="'Trafik och infrastruktur'!A1" display="Trafik och infrastruktur, samt allmän regional utveckling" xr:uid="{00000000-0004-0000-1300-00000C000000}"/>
    <hyperlink ref="A27" location="'Utbildning och kultur'!A1" display="Utbildning och kultur" xr:uid="{00000000-0004-0000-1300-00000D000000}"/>
    <hyperlink ref="A4" location="Innehåll!A1" display="Innehåll" xr:uid="{00000000-0004-0000-1300-00000E000000}"/>
    <hyperlink ref="A8" location="'Hälso- och sjukvård 1'!A1" display="Hälso- och sjukvård 1" xr:uid="{4DC79A0F-FF20-4ABB-8EF0-E5D550FFC2D1}"/>
    <hyperlink ref="A9" location="'Hälso- och sjukvård 2'!A1" display="Hälso- och sjukvård 2" xr:uid="{E763DB55-1A9B-4A30-8CFE-FF73F58CB74E}"/>
    <hyperlink ref="A10" location="'Hälso- och sjukvård 3'!A1" display="Hälso- och sjukvård 3" xr:uid="{00DC01EF-071C-466E-AB2C-594EB39BE436}"/>
    <hyperlink ref="A11" location="'Hälso- och sjukvård 4'!A1" display="Hälso- och sjukvård 4" xr:uid="{5DB1B75B-2BAE-4698-BE05-781527308AA0}"/>
    <hyperlink ref="A12" location="'Hälso- och sjukvård 5'!A1" display="Hälso- och sjukvård 5" xr:uid="{B850C9A7-AE4B-412E-87CE-966CBF0B4CF3}"/>
    <hyperlink ref="A13" location="'Hälso- och sjukvård 6'!A1" display="Hälso- och sjukvård 6" xr:uid="{853D25D6-C9A1-4BD4-BAFC-40623FC6871D}"/>
    <hyperlink ref="A14" location="'Hälso- och sjukvård 7'!A1" display="Hälso- och sjukvård 7" xr:uid="{FEEB4C9B-063D-465E-8DB9-3EAA506B5379}"/>
    <hyperlink ref="A15" location="'Hälso- och sjukvård 8'!A1" display="Hälso- och sjukvård 8" xr:uid="{F41A93CD-E0F0-4C7C-8680-2B73E20517A3}"/>
    <hyperlink ref="A16" location="'Hälso- och sjukvård 9'!A1" display="Hälso- och sjukvård 9" xr:uid="{123CCB86-FF50-4566-9EA1-3CD286553103}"/>
  </hyperlinks>
  <pageMargins left="0.70866141732283472" right="0.70866141732283472" top="0.74803149606299213" bottom="0.74803149606299213" header="0.31496062992125984" footer="0.31496062992125984"/>
  <pageSetup paperSize="9" orientation="landscape" r:id="rId1"/>
  <rowBreaks count="1" manualBreakCount="1">
    <brk id="23" min="2" max="6" man="1"/>
  </rowBreaks>
  <colBreaks count="1" manualBreakCount="1">
    <brk id="2"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9">
    <tabColor theme="9"/>
  </sheetPr>
  <dimension ref="A1:X29"/>
  <sheetViews>
    <sheetView showGridLines="0" showRowColHeaders="0" zoomScaleNormal="100" workbookViewId="0"/>
  </sheetViews>
  <sheetFormatPr defaultRowHeight="16.8" x14ac:dyDescent="0.4"/>
  <cols>
    <col min="1" max="1" width="59.296875" customWidth="1"/>
    <col min="2" max="2" width="5.19921875" customWidth="1"/>
    <col min="3" max="3" width="51.3984375" customWidth="1"/>
    <col min="4" max="4" width="7.59765625" bestFit="1" customWidth="1"/>
    <col min="5" max="8" width="7.8984375" bestFit="1" customWidth="1"/>
    <col min="9" max="9" width="7.59765625" bestFit="1" customWidth="1"/>
    <col min="10" max="15" width="7.8984375" bestFit="1" customWidth="1"/>
    <col min="16" max="16" width="7.59765625" customWidth="1"/>
    <col min="17" max="18" width="7.59765625" bestFit="1" customWidth="1"/>
    <col min="19" max="19" width="7.8984375" bestFit="1" customWidth="1"/>
    <col min="20" max="20" width="7.59765625" bestFit="1" customWidth="1"/>
  </cols>
  <sheetData>
    <row r="1" spans="1:24" ht="40.049999999999997" customHeight="1" x14ac:dyDescent="0.6">
      <c r="A1" s="2" t="s">
        <v>6</v>
      </c>
      <c r="B1" s="2"/>
    </row>
    <row r="2" spans="1:24" x14ac:dyDescent="0.4">
      <c r="A2" s="42"/>
      <c r="B2" s="42"/>
      <c r="C2" s="3" t="s">
        <v>473</v>
      </c>
    </row>
    <row r="3" spans="1:24" x14ac:dyDescent="0.4">
      <c r="A3" s="254"/>
      <c r="B3" s="254"/>
      <c r="C3" s="3" t="s">
        <v>474</v>
      </c>
    </row>
    <row r="4" spans="1:24" x14ac:dyDescent="0.4">
      <c r="A4" s="261" t="s">
        <v>14</v>
      </c>
      <c r="B4" s="261"/>
      <c r="C4" s="73"/>
      <c r="D4" s="73" t="s">
        <v>73</v>
      </c>
      <c r="E4" s="73" t="s">
        <v>74</v>
      </c>
      <c r="F4" s="73" t="s">
        <v>75</v>
      </c>
      <c r="G4" s="73" t="s">
        <v>76</v>
      </c>
      <c r="H4" s="73" t="s">
        <v>77</v>
      </c>
      <c r="I4" s="73" t="s">
        <v>78</v>
      </c>
      <c r="J4" s="73" t="s">
        <v>79</v>
      </c>
      <c r="K4" s="73" t="s">
        <v>80</v>
      </c>
      <c r="L4" s="73" t="s">
        <v>59</v>
      </c>
      <c r="M4" s="73" t="s">
        <v>60</v>
      </c>
      <c r="N4" s="73" t="s">
        <v>61</v>
      </c>
      <c r="O4" s="73" t="s">
        <v>62</v>
      </c>
      <c r="P4" s="73" t="s">
        <v>63</v>
      </c>
      <c r="Q4" s="73" t="s">
        <v>64</v>
      </c>
      <c r="R4" s="73">
        <v>2020</v>
      </c>
      <c r="S4" s="73">
        <v>2021</v>
      </c>
      <c r="T4" s="73">
        <v>2022</v>
      </c>
    </row>
    <row r="5" spans="1:24" x14ac:dyDescent="0.4">
      <c r="A5" s="255" t="s">
        <v>0</v>
      </c>
      <c r="B5" s="255"/>
      <c r="C5" s="237" t="s">
        <v>82</v>
      </c>
      <c r="D5" s="16">
        <v>25316</v>
      </c>
      <c r="E5" s="16">
        <v>25253</v>
      </c>
      <c r="F5" s="16">
        <v>24896</v>
      </c>
      <c r="G5" s="16">
        <v>24517</v>
      </c>
      <c r="H5" s="16">
        <v>24350</v>
      </c>
      <c r="I5" s="16">
        <v>24162.9</v>
      </c>
      <c r="J5" s="16">
        <v>23604.251728522198</v>
      </c>
      <c r="K5" s="16">
        <v>23130.272820844064</v>
      </c>
      <c r="L5" s="16">
        <v>22908.630934622379</v>
      </c>
      <c r="M5" s="16">
        <v>22224.6219504361</v>
      </c>
      <c r="N5" s="16">
        <v>21323.121780820115</v>
      </c>
      <c r="O5" s="16">
        <v>20534.089315068479</v>
      </c>
      <c r="P5" s="16">
        <v>19960.047938626158</v>
      </c>
      <c r="Q5" s="16">
        <v>19572.338704076923</v>
      </c>
      <c r="R5" s="16">
        <v>19425.129963781426</v>
      </c>
      <c r="S5" s="16">
        <v>19209.005429375709</v>
      </c>
      <c r="T5" s="16">
        <v>18325.59941313088</v>
      </c>
    </row>
    <row r="6" spans="1:24" x14ac:dyDescent="0.4">
      <c r="A6" s="11" t="s">
        <v>2</v>
      </c>
      <c r="B6" s="11"/>
      <c r="C6" s="74" t="s">
        <v>83</v>
      </c>
      <c r="D6" s="75"/>
      <c r="E6" s="75"/>
      <c r="F6" s="75"/>
      <c r="G6" s="75"/>
      <c r="H6" s="75"/>
      <c r="I6" s="75"/>
      <c r="J6" s="75"/>
      <c r="K6" s="75"/>
      <c r="L6" s="75"/>
      <c r="M6" s="75"/>
      <c r="N6" s="75"/>
      <c r="O6" s="75"/>
      <c r="P6" s="75"/>
      <c r="Q6" s="75"/>
      <c r="R6" s="74"/>
      <c r="S6" s="74"/>
      <c r="T6" s="74"/>
    </row>
    <row r="7" spans="1:24" x14ac:dyDescent="0.4">
      <c r="A7" s="11" t="s">
        <v>4</v>
      </c>
      <c r="B7" s="11"/>
      <c r="C7" s="49" t="s">
        <v>8</v>
      </c>
      <c r="D7" s="1">
        <v>97</v>
      </c>
      <c r="E7" s="1">
        <v>96</v>
      </c>
      <c r="F7" s="1">
        <v>97</v>
      </c>
      <c r="G7" s="1">
        <v>88</v>
      </c>
      <c r="H7" s="1">
        <v>85</v>
      </c>
      <c r="I7" s="1">
        <v>85</v>
      </c>
      <c r="J7" s="1">
        <v>74.5</v>
      </c>
      <c r="K7" s="1">
        <v>73.12</v>
      </c>
      <c r="L7" s="1">
        <v>75.260000000000005</v>
      </c>
      <c r="M7" s="1">
        <v>86.100000000000009</v>
      </c>
      <c r="N7" s="1">
        <v>89.100000000000009</v>
      </c>
      <c r="O7" s="1">
        <v>103.58999999999999</v>
      </c>
      <c r="P7" s="1">
        <v>108.60000000000001</v>
      </c>
      <c r="Q7" s="1">
        <v>101.6</v>
      </c>
      <c r="R7" s="1">
        <v>110.2</v>
      </c>
      <c r="S7" s="1">
        <v>114.39999999999999</v>
      </c>
      <c r="T7" s="1">
        <v>115.19589041095891</v>
      </c>
    </row>
    <row r="8" spans="1:24" x14ac:dyDescent="0.4">
      <c r="A8" s="18" t="s">
        <v>6</v>
      </c>
      <c r="B8" s="18"/>
      <c r="C8" s="76" t="s">
        <v>13</v>
      </c>
      <c r="D8" s="74">
        <v>4416</v>
      </c>
      <c r="E8" s="74">
        <v>4407</v>
      </c>
      <c r="F8" s="74">
        <v>4366</v>
      </c>
      <c r="G8" s="74">
        <v>4385</v>
      </c>
      <c r="H8" s="74">
        <v>4346</v>
      </c>
      <c r="I8" s="74">
        <v>4302.7999999999993</v>
      </c>
      <c r="J8" s="74">
        <v>4249.7938806600005</v>
      </c>
      <c r="K8" s="74">
        <v>4254.9779728068288</v>
      </c>
      <c r="L8" s="74">
        <v>4229.7534062037448</v>
      </c>
      <c r="M8" s="74">
        <v>4200.0797364896998</v>
      </c>
      <c r="N8" s="74">
        <v>4150.8939726039507</v>
      </c>
      <c r="O8" s="74">
        <v>4131.2730136986302</v>
      </c>
      <c r="P8" s="74">
        <v>4066.8494520547874</v>
      </c>
      <c r="Q8" s="74">
        <v>4082.2423126131716</v>
      </c>
      <c r="R8" s="74">
        <v>3953.8484117896069</v>
      </c>
      <c r="S8" s="74">
        <v>4039.1385056140543</v>
      </c>
      <c r="T8" s="74">
        <v>4011.901596723058</v>
      </c>
    </row>
    <row r="9" spans="1:24" ht="15" customHeight="1" x14ac:dyDescent="0.4">
      <c r="A9" s="11" t="s">
        <v>8</v>
      </c>
      <c r="B9" s="11"/>
      <c r="C9" s="49" t="s">
        <v>12</v>
      </c>
      <c r="D9" s="1">
        <v>20803</v>
      </c>
      <c r="E9" s="1">
        <v>20750</v>
      </c>
      <c r="F9" s="1">
        <v>20433</v>
      </c>
      <c r="G9" s="1">
        <v>20044</v>
      </c>
      <c r="H9" s="1">
        <v>19919</v>
      </c>
      <c r="I9" s="1">
        <v>19775.099999999999</v>
      </c>
      <c r="J9" s="1">
        <v>19279.957847862195</v>
      </c>
      <c r="K9" s="1">
        <v>18802.174848037244</v>
      </c>
      <c r="L9" s="1">
        <v>18603.617528418647</v>
      </c>
      <c r="M9" s="1">
        <v>17938.442213946393</v>
      </c>
      <c r="N9" s="1">
        <v>17083.12780821617</v>
      </c>
      <c r="O9" s="1">
        <v>16299.226301369861</v>
      </c>
      <c r="P9" s="1">
        <v>15784.598486571385</v>
      </c>
      <c r="Q9" s="1">
        <v>15388.496391463763</v>
      </c>
      <c r="R9" s="1">
        <v>15361.081551991807</v>
      </c>
      <c r="S9" s="1">
        <v>15055.466923761654</v>
      </c>
      <c r="T9" s="1">
        <v>14198.501925996858</v>
      </c>
    </row>
    <row r="10" spans="1:24" x14ac:dyDescent="0.4">
      <c r="A10" s="11" t="s">
        <v>10</v>
      </c>
      <c r="B10" s="11"/>
      <c r="C10" s="103" t="s">
        <v>84</v>
      </c>
      <c r="D10" s="85">
        <v>2100</v>
      </c>
      <c r="E10" s="85">
        <v>2038</v>
      </c>
      <c r="F10" s="85">
        <v>1989</v>
      </c>
      <c r="G10" s="85">
        <v>1699</v>
      </c>
      <c r="H10" s="85">
        <v>1603</v>
      </c>
      <c r="I10" s="85">
        <v>1539</v>
      </c>
      <c r="J10" s="85">
        <v>1408.97</v>
      </c>
      <c r="K10" s="85">
        <v>1362.9594052137816</v>
      </c>
      <c r="L10" s="85">
        <v>1339.3981228396121</v>
      </c>
      <c r="M10" s="85">
        <v>1200.5753875318951</v>
      </c>
      <c r="N10" s="85">
        <v>1165.1599999999999</v>
      </c>
      <c r="O10" s="85">
        <v>1143.5953424657532</v>
      </c>
      <c r="P10" s="85">
        <v>1089.1049315068517</v>
      </c>
      <c r="Q10" s="85">
        <v>1079.9435717942804</v>
      </c>
      <c r="R10" s="85">
        <v>1014.2812671942496</v>
      </c>
      <c r="S10" s="85">
        <v>901.03794430424955</v>
      </c>
      <c r="T10" s="85">
        <v>924.63927572578916</v>
      </c>
    </row>
    <row r="11" spans="1:24" x14ac:dyDescent="0.4">
      <c r="A11" s="11" t="s">
        <v>12</v>
      </c>
      <c r="B11" s="11"/>
      <c r="C11" s="51" t="s">
        <v>86</v>
      </c>
      <c r="D11" s="12">
        <v>7696</v>
      </c>
      <c r="E11" s="12">
        <v>7663</v>
      </c>
      <c r="F11" s="12">
        <v>7548</v>
      </c>
      <c r="G11" s="12">
        <v>7661</v>
      </c>
      <c r="H11" s="12">
        <v>7506</v>
      </c>
      <c r="I11" s="12">
        <v>7369.7</v>
      </c>
      <c r="J11" s="12">
        <v>7058.5880772601968</v>
      </c>
      <c r="K11" s="12">
        <v>6962.5795557765723</v>
      </c>
      <c r="L11" s="12">
        <v>6912.1406922732358</v>
      </c>
      <c r="M11" s="12">
        <v>6723.8663092935922</v>
      </c>
      <c r="N11" s="12">
        <v>6426.7394520566022</v>
      </c>
      <c r="O11" s="12">
        <v>6143.5287671232845</v>
      </c>
      <c r="P11" s="12">
        <v>5932.3421920679693</v>
      </c>
      <c r="Q11" s="12">
        <v>5725.3527146758515</v>
      </c>
      <c r="R11" s="12">
        <v>5568.8893446086176</v>
      </c>
      <c r="S11" s="12">
        <v>5468.6711864521394</v>
      </c>
      <c r="T11" s="12">
        <v>5152.3062472610236</v>
      </c>
    </row>
    <row r="12" spans="1:24" x14ac:dyDescent="0.4">
      <c r="A12" s="11" t="s">
        <v>13</v>
      </c>
      <c r="B12" s="11"/>
      <c r="C12" s="103" t="s">
        <v>85</v>
      </c>
      <c r="D12" s="85">
        <v>9589</v>
      </c>
      <c r="E12" s="85">
        <v>9656</v>
      </c>
      <c r="F12" s="85">
        <v>9578</v>
      </c>
      <c r="G12" s="85">
        <v>9443</v>
      </c>
      <c r="H12" s="85">
        <v>9622</v>
      </c>
      <c r="I12" s="85">
        <v>9653.4</v>
      </c>
      <c r="J12" s="85">
        <v>9536.999770602004</v>
      </c>
      <c r="K12" s="85">
        <v>9477.1610150497054</v>
      </c>
      <c r="L12" s="85">
        <v>9241.0927979515018</v>
      </c>
      <c r="M12" s="85">
        <v>8859.5083866090117</v>
      </c>
      <c r="N12" s="85">
        <v>8458.0763013651776</v>
      </c>
      <c r="O12" s="85">
        <v>8254.2665753424681</v>
      </c>
      <c r="P12" s="85">
        <v>8133.8556648470758</v>
      </c>
      <c r="Q12" s="85">
        <v>7885.857605686364</v>
      </c>
      <c r="R12" s="85">
        <v>8104.2267254596181</v>
      </c>
      <c r="S12" s="85">
        <v>8064.158291570202</v>
      </c>
      <c r="T12" s="85">
        <v>7530.6700505299141</v>
      </c>
    </row>
    <row r="13" spans="1:24" x14ac:dyDescent="0.4">
      <c r="A13" s="11" t="s">
        <v>1</v>
      </c>
      <c r="B13" s="11"/>
      <c r="C13" s="51" t="s">
        <v>87</v>
      </c>
      <c r="D13" s="12">
        <v>1418</v>
      </c>
      <c r="E13" s="12">
        <v>1393</v>
      </c>
      <c r="F13" s="12">
        <v>1318</v>
      </c>
      <c r="G13" s="12">
        <v>1241</v>
      </c>
      <c r="H13" s="12">
        <v>1188</v>
      </c>
      <c r="I13" s="12">
        <v>1213</v>
      </c>
      <c r="J13" s="12">
        <v>1275.4000000000001</v>
      </c>
      <c r="K13" s="12">
        <v>999.47487199718228</v>
      </c>
      <c r="L13" s="12">
        <v>1110.9859153543</v>
      </c>
      <c r="M13" s="12">
        <v>1154.4921305119001</v>
      </c>
      <c r="N13" s="12">
        <v>1033.1520547944001</v>
      </c>
      <c r="O13" s="12">
        <v>757.83561643835617</v>
      </c>
      <c r="P13" s="12">
        <v>629.29569814948377</v>
      </c>
      <c r="Q13" s="12">
        <v>697.34249930726037</v>
      </c>
      <c r="R13" s="12">
        <v>673.6842147293421</v>
      </c>
      <c r="S13" s="12">
        <v>621.59950143507251</v>
      </c>
      <c r="T13" s="12">
        <v>590.8863524801485</v>
      </c>
      <c r="W13" s="1"/>
      <c r="X13" s="1"/>
    </row>
    <row r="14" spans="1:24" x14ac:dyDescent="0.4">
      <c r="A14" s="11" t="s">
        <v>3</v>
      </c>
      <c r="B14" s="11"/>
      <c r="C14" s="238" t="s">
        <v>88</v>
      </c>
      <c r="D14" s="75">
        <v>877</v>
      </c>
      <c r="E14" s="75">
        <v>916</v>
      </c>
      <c r="F14" s="75">
        <v>940</v>
      </c>
      <c r="G14" s="75">
        <v>1151</v>
      </c>
      <c r="H14" s="75">
        <v>1216</v>
      </c>
      <c r="I14" s="75">
        <v>1354</v>
      </c>
      <c r="J14" s="75">
        <v>1685.5</v>
      </c>
      <c r="K14" s="75">
        <v>1763.7085608301845</v>
      </c>
      <c r="L14" s="75">
        <v>1698.9890410959372</v>
      </c>
      <c r="M14" s="75">
        <v>1679.72111764274</v>
      </c>
      <c r="N14" s="75">
        <v>1885.9657534241801</v>
      </c>
      <c r="O14" s="75">
        <v>1712.6054794520549</v>
      </c>
      <c r="P14" s="75">
        <v>1746.7986301369863</v>
      </c>
      <c r="Q14" s="75">
        <v>1707.6020547945207</v>
      </c>
      <c r="R14" s="75">
        <v>1758.7776712328766</v>
      </c>
      <c r="S14" s="75">
        <v>1646.0767123287671</v>
      </c>
      <c r="T14" s="75">
        <v>1592.6232876712329</v>
      </c>
      <c r="W14" s="1"/>
      <c r="X14" s="1"/>
    </row>
    <row r="15" spans="1:24" x14ac:dyDescent="0.4">
      <c r="A15" s="11" t="s">
        <v>5</v>
      </c>
      <c r="B15" s="11"/>
      <c r="C15" s="16" t="s">
        <v>89</v>
      </c>
      <c r="D15" s="16">
        <v>26193</v>
      </c>
      <c r="E15" s="16">
        <v>26169</v>
      </c>
      <c r="F15" s="16">
        <v>25836</v>
      </c>
      <c r="G15" s="16">
        <v>25668</v>
      </c>
      <c r="H15" s="16">
        <v>25566</v>
      </c>
      <c r="I15" s="16">
        <v>25516.9</v>
      </c>
      <c r="J15" s="16">
        <v>25289.751728522198</v>
      </c>
      <c r="K15" s="16">
        <v>24893.98138167425</v>
      </c>
      <c r="L15" s="16">
        <v>24607.619975718317</v>
      </c>
      <c r="M15" s="16">
        <v>23904.343068078841</v>
      </c>
      <c r="N15" s="16">
        <v>23209.087534244296</v>
      </c>
      <c r="O15" s="16">
        <v>22246.694794520532</v>
      </c>
      <c r="P15" s="16">
        <v>21706.846568763143</v>
      </c>
      <c r="Q15" s="16">
        <v>21279.940758871442</v>
      </c>
      <c r="R15" s="16">
        <v>21183.907635014304</v>
      </c>
      <c r="S15" s="16">
        <v>20855.082141704475</v>
      </c>
      <c r="T15" s="16">
        <v>19918.222700802115</v>
      </c>
      <c r="W15" s="1"/>
      <c r="X15" s="1"/>
    </row>
    <row r="16" spans="1:24" x14ac:dyDescent="0.4">
      <c r="A16" s="11" t="s">
        <v>7</v>
      </c>
      <c r="B16" s="11"/>
      <c r="C16" s="75" t="s">
        <v>81</v>
      </c>
      <c r="D16" s="130">
        <v>2.8741645275668186</v>
      </c>
      <c r="E16" s="130">
        <v>2.8497449669370125</v>
      </c>
      <c r="F16" s="130">
        <v>2.7911658886599651</v>
      </c>
      <c r="G16" s="130">
        <v>2.7479792160786545</v>
      </c>
      <c r="H16" s="130">
        <v>2.7152896744435018</v>
      </c>
      <c r="I16" s="130">
        <v>2.6908457421314576</v>
      </c>
      <c r="J16" s="130">
        <v>2.6465084664010154</v>
      </c>
      <c r="K16" s="130">
        <v>2.5810609026393996</v>
      </c>
      <c r="L16" s="130">
        <v>2.524543322339067</v>
      </c>
      <c r="M16" s="130">
        <v>2.4265863177455529</v>
      </c>
      <c r="N16" s="130">
        <v>2.3220342434222161</v>
      </c>
      <c r="O16" s="130">
        <v>2.1982374329112417</v>
      </c>
      <c r="P16" s="130">
        <v>2.1218430134707384</v>
      </c>
      <c r="Q16" s="130">
        <v>2.0604945412594793</v>
      </c>
      <c r="R16" s="130">
        <v>2.0409775071442042</v>
      </c>
      <c r="S16" s="130">
        <v>1.995257528487389</v>
      </c>
      <c r="T16" s="130">
        <v>1.8930871727339675</v>
      </c>
      <c r="W16" s="1"/>
      <c r="X16" s="1"/>
    </row>
    <row r="17" spans="1:24" x14ac:dyDescent="0.4">
      <c r="A17" s="11" t="s">
        <v>9</v>
      </c>
      <c r="B17" s="11"/>
      <c r="C17" s="1" t="s">
        <v>90</v>
      </c>
      <c r="D17" s="1">
        <v>323</v>
      </c>
      <c r="E17" s="1">
        <v>279</v>
      </c>
      <c r="F17" s="1">
        <v>314</v>
      </c>
      <c r="G17" s="1">
        <v>438</v>
      </c>
      <c r="H17" s="1">
        <v>305</v>
      </c>
      <c r="I17" s="1">
        <v>288</v>
      </c>
      <c r="J17" s="1">
        <v>319.5</v>
      </c>
      <c r="K17" s="1">
        <v>385.9</v>
      </c>
      <c r="L17" s="1">
        <v>283</v>
      </c>
      <c r="M17" s="1">
        <v>265.2</v>
      </c>
      <c r="N17" s="1">
        <v>163</v>
      </c>
      <c r="O17" s="1">
        <v>238</v>
      </c>
      <c r="P17" s="1">
        <v>242.7</v>
      </c>
      <c r="Q17" s="1">
        <v>216.5</v>
      </c>
      <c r="R17" s="1">
        <v>212.6</v>
      </c>
      <c r="S17" s="1">
        <v>214</v>
      </c>
      <c r="T17" s="1">
        <v>212</v>
      </c>
      <c r="W17" s="1"/>
      <c r="X17" s="1"/>
    </row>
    <row r="18" spans="1:24" x14ac:dyDescent="0.4">
      <c r="A18" s="60"/>
      <c r="B18" s="60"/>
      <c r="C18" s="74" t="s">
        <v>353</v>
      </c>
      <c r="D18" s="74">
        <v>1503</v>
      </c>
      <c r="E18" s="74">
        <v>1522</v>
      </c>
      <c r="F18" s="74">
        <v>1596</v>
      </c>
      <c r="G18" s="74">
        <v>1722</v>
      </c>
      <c r="H18" s="74">
        <v>1697</v>
      </c>
      <c r="I18" s="74">
        <v>1687</v>
      </c>
      <c r="J18" s="74">
        <v>1309</v>
      </c>
      <c r="K18" s="74">
        <v>1038.7</v>
      </c>
      <c r="L18" s="74">
        <v>904.2</v>
      </c>
      <c r="M18" s="74">
        <v>917.2700000000001</v>
      </c>
      <c r="N18" s="74">
        <v>851.54615384600004</v>
      </c>
      <c r="O18" s="74">
        <v>851.04000000000008</v>
      </c>
      <c r="P18" s="74">
        <v>818.87999999999909</v>
      </c>
      <c r="Q18" s="74">
        <v>816.26555454224763</v>
      </c>
      <c r="R18" s="74">
        <v>771.69858741760004</v>
      </c>
      <c r="S18" s="74">
        <v>745.34201354979996</v>
      </c>
      <c r="T18" s="74">
        <v>712.20400859526023</v>
      </c>
      <c r="W18" s="1"/>
      <c r="X18" s="1"/>
    </row>
    <row r="19" spans="1:24" x14ac:dyDescent="0.4">
      <c r="A19" s="60"/>
      <c r="B19" s="60"/>
      <c r="C19" s="21"/>
      <c r="D19" s="21"/>
      <c r="E19" s="21"/>
      <c r="F19" s="21"/>
      <c r="G19" s="21"/>
      <c r="H19" s="21"/>
      <c r="I19" s="21"/>
      <c r="J19" s="21"/>
      <c r="K19" s="21"/>
      <c r="L19" s="21"/>
      <c r="M19" s="21"/>
      <c r="N19" s="21"/>
      <c r="O19" s="21"/>
      <c r="P19" s="21"/>
      <c r="Q19" s="21"/>
      <c r="W19" s="1"/>
      <c r="X19" s="1"/>
    </row>
    <row r="20" spans="1:24" x14ac:dyDescent="0.4">
      <c r="A20" s="60"/>
      <c r="B20" s="60"/>
      <c r="C20" s="22"/>
    </row>
    <row r="21" spans="1:24" x14ac:dyDescent="0.4">
      <c r="A21" s="60"/>
      <c r="B21" s="60"/>
      <c r="C21" s="22"/>
    </row>
    <row r="22" spans="1:24" x14ac:dyDescent="0.4">
      <c r="A22" s="60"/>
      <c r="B22" s="60"/>
      <c r="C22" s="22"/>
    </row>
    <row r="23" spans="1:24" x14ac:dyDescent="0.4">
      <c r="A23" s="60"/>
      <c r="B23" s="60"/>
    </row>
    <row r="24" spans="1:24" x14ac:dyDescent="0.4">
      <c r="A24" s="60"/>
      <c r="B24" s="60"/>
    </row>
    <row r="25" spans="1:24" x14ac:dyDescent="0.4">
      <c r="A25" s="60"/>
      <c r="B25" s="60"/>
    </row>
    <row r="26" spans="1:24" x14ac:dyDescent="0.4">
      <c r="A26" s="60"/>
      <c r="B26" s="60"/>
    </row>
    <row r="27" spans="1:24" x14ac:dyDescent="0.4">
      <c r="A27" s="60"/>
      <c r="B27" s="60"/>
    </row>
    <row r="28" spans="1:24" x14ac:dyDescent="0.4">
      <c r="A28" s="60"/>
      <c r="B28" s="60"/>
    </row>
    <row r="29" spans="1:24" x14ac:dyDescent="0.4">
      <c r="A29" s="60"/>
      <c r="B29" s="60"/>
    </row>
  </sheetData>
  <hyperlinks>
    <hyperlink ref="A16" location="'Regional utveckling'!A1" display="Regional utveckling" xr:uid="{00000000-0004-0000-1400-000000000000}"/>
    <hyperlink ref="A15" location="'Läkemedel'!A1" display="Läkemedel" xr:uid="{00000000-0004-0000-1400-000001000000}"/>
    <hyperlink ref="A14" location="'Övrig hälso- och sjukvård'!A1" display="Övrig hälso- och sjukvård" xr:uid="{00000000-0004-0000-1400-000002000000}"/>
    <hyperlink ref="A13" location="'Tandvård'!A1" display="Tandvård" xr:uid="{00000000-0004-0000-1400-000003000000}"/>
    <hyperlink ref="A12" location="'Specialiserad psykiatrisk vård'!A1" display="Specialiserad psykiatrisk vård" xr:uid="{00000000-0004-0000-1400-000004000000}"/>
    <hyperlink ref="A11" location="'Specialiserad somatisk vård'!A1" display="Specialiserad somatisk vård" xr:uid="{00000000-0004-0000-1400-000005000000}"/>
    <hyperlink ref="A10" location="'Vårdcentraler'!A1" display="Vårdcentraler" xr:uid="{00000000-0004-0000-1400-000006000000}"/>
    <hyperlink ref="A9" location="'Primärvård'!A1" display="Primärvård" xr:uid="{00000000-0004-0000-1400-000007000000}"/>
    <hyperlink ref="A8" location="'Vårdplatser'!A1" display="Vårdplatser" xr:uid="{00000000-0004-0000-1400-000008000000}"/>
    <hyperlink ref="A7" location="'Hälso- och sjukvård'!A1" display="Hälso- och sjukvård" xr:uid="{00000000-0004-0000-1400-000009000000}"/>
    <hyperlink ref="A6" location="'Kostnader och intäkter'!A1" display="Kostnader för" xr:uid="{00000000-0004-0000-1400-00000A000000}"/>
    <hyperlink ref="A5" location="'Regionernas ekonomi'!A1" display="Regionernas ekonomi" xr:uid="{00000000-0004-0000-1400-00000B000000}"/>
    <hyperlink ref="A17" location="'Trafik och infrastruktur'!A1" display="Trafik och infrastruktur, samt allmän regional utveckling" xr:uid="{00000000-0004-0000-1400-00000C000000}"/>
    <hyperlink ref="A4" location="Innehåll!A1" display="Innehåll" xr:uid="{00000000-0004-0000-1400-00000D000000}"/>
  </hyperlinks>
  <pageMargins left="0.70866141732283472" right="0.70866141732283472" top="0.74803149606299213" bottom="0.74803149606299213" header="0.31496062992125984" footer="0.31496062992125984"/>
  <pageSetup paperSize="9" pageOrder="overThenDown" orientation="landscape" r:id="rId1"/>
  <rowBreaks count="1" manualBreakCount="1">
    <brk id="24" max="16383" man="1"/>
  </rowBreaks>
  <colBreaks count="4" manualBreakCount="4">
    <brk id="2" max="1048575" man="1"/>
    <brk id="9" max="1048575" man="1"/>
    <brk id="16" max="1048575" man="1"/>
    <brk id="21" max="1048575" man="1"/>
  </colBreaks>
  <ignoredErrors>
    <ignoredError sqref="D4:Q4" numberStoredAsText="1"/>
  </ignoredError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30">
    <tabColor theme="9" tint="0.79998168889431442"/>
  </sheetPr>
  <dimension ref="A1:C37"/>
  <sheetViews>
    <sheetView showGridLines="0" showRowColHeaders="0" zoomScaleNormal="100" workbookViewId="0"/>
  </sheetViews>
  <sheetFormatPr defaultRowHeight="16.8" x14ac:dyDescent="0.4"/>
  <cols>
    <col min="1" max="1" width="59.5" customWidth="1"/>
    <col min="2" max="2" width="5.19921875" customWidth="1"/>
    <col min="4" max="4" width="53.5" customWidth="1"/>
  </cols>
  <sheetData>
    <row r="1" spans="1:3" ht="40.049999999999997" customHeight="1" x14ac:dyDescent="0.6">
      <c r="A1" s="2" t="s">
        <v>8</v>
      </c>
    </row>
    <row r="2" spans="1:3" x14ac:dyDescent="0.4">
      <c r="A2" s="42"/>
    </row>
    <row r="3" spans="1:3" x14ac:dyDescent="0.4">
      <c r="A3" s="254"/>
      <c r="B3" s="4"/>
      <c r="C3" s="3" t="s">
        <v>348</v>
      </c>
    </row>
    <row r="4" spans="1:3" x14ac:dyDescent="0.4">
      <c r="A4" s="261" t="s">
        <v>14</v>
      </c>
      <c r="B4" s="4"/>
    </row>
    <row r="5" spans="1:3" x14ac:dyDescent="0.4">
      <c r="A5" s="255" t="s">
        <v>0</v>
      </c>
      <c r="B5" s="4"/>
    </row>
    <row r="6" spans="1:3" x14ac:dyDescent="0.4">
      <c r="A6" s="11" t="s">
        <v>2</v>
      </c>
      <c r="B6" s="4"/>
    </row>
    <row r="7" spans="1:3" x14ac:dyDescent="0.4">
      <c r="A7" s="11" t="s">
        <v>4</v>
      </c>
      <c r="B7" s="4"/>
    </row>
    <row r="8" spans="1:3" x14ac:dyDescent="0.4">
      <c r="A8" s="11" t="s">
        <v>6</v>
      </c>
      <c r="B8" s="4"/>
    </row>
    <row r="9" spans="1:3" x14ac:dyDescent="0.4">
      <c r="A9" s="18" t="s">
        <v>8</v>
      </c>
      <c r="B9" s="4"/>
    </row>
    <row r="10" spans="1:3" x14ac:dyDescent="0.4">
      <c r="A10" s="13" t="s">
        <v>91</v>
      </c>
    </row>
    <row r="11" spans="1:3" x14ac:dyDescent="0.4">
      <c r="A11" s="13" t="s">
        <v>92</v>
      </c>
    </row>
    <row r="12" spans="1:3" x14ac:dyDescent="0.4">
      <c r="A12" s="13" t="s">
        <v>93</v>
      </c>
    </row>
    <row r="13" spans="1:3" x14ac:dyDescent="0.4">
      <c r="A13" s="13" t="s">
        <v>94</v>
      </c>
    </row>
    <row r="14" spans="1:3" x14ac:dyDescent="0.4">
      <c r="A14" s="13" t="s">
        <v>95</v>
      </c>
    </row>
    <row r="15" spans="1:3" x14ac:dyDescent="0.4">
      <c r="A15" s="13" t="s">
        <v>96</v>
      </c>
    </row>
    <row r="16" spans="1:3" x14ac:dyDescent="0.4">
      <c r="A16" s="13" t="s">
        <v>97</v>
      </c>
    </row>
    <row r="17" spans="1:2" x14ac:dyDescent="0.4">
      <c r="A17" s="13" t="s">
        <v>98</v>
      </c>
    </row>
    <row r="18" spans="1:2" x14ac:dyDescent="0.4">
      <c r="A18" s="13" t="s">
        <v>99</v>
      </c>
    </row>
    <row r="19" spans="1:2" x14ac:dyDescent="0.4">
      <c r="A19" s="13" t="s">
        <v>100</v>
      </c>
    </row>
    <row r="20" spans="1:2" x14ac:dyDescent="0.4">
      <c r="A20" s="13" t="s">
        <v>101</v>
      </c>
    </row>
    <row r="21" spans="1:2" x14ac:dyDescent="0.4">
      <c r="A21" s="13" t="s">
        <v>102</v>
      </c>
    </row>
    <row r="22" spans="1:2" x14ac:dyDescent="0.4">
      <c r="A22" s="11" t="s">
        <v>10</v>
      </c>
    </row>
    <row r="23" spans="1:2" x14ac:dyDescent="0.4">
      <c r="A23" s="11" t="s">
        <v>12</v>
      </c>
      <c r="B23" s="4"/>
    </row>
    <row r="24" spans="1:2" x14ac:dyDescent="0.4">
      <c r="A24" s="11" t="s">
        <v>13</v>
      </c>
    </row>
    <row r="25" spans="1:2" x14ac:dyDescent="0.4">
      <c r="A25" s="11" t="s">
        <v>1</v>
      </c>
    </row>
    <row r="26" spans="1:2" x14ac:dyDescent="0.4">
      <c r="A26" s="11" t="s">
        <v>3</v>
      </c>
    </row>
    <row r="27" spans="1:2" x14ac:dyDescent="0.4">
      <c r="A27" s="11" t="s">
        <v>5</v>
      </c>
    </row>
    <row r="28" spans="1:2" x14ac:dyDescent="0.4">
      <c r="A28" s="11" t="s">
        <v>7</v>
      </c>
    </row>
    <row r="29" spans="1:2" x14ac:dyDescent="0.4">
      <c r="A29" s="11" t="s">
        <v>9</v>
      </c>
    </row>
    <row r="30" spans="1:2" x14ac:dyDescent="0.4">
      <c r="A30" s="59" t="s">
        <v>11</v>
      </c>
      <c r="B30" s="4"/>
    </row>
    <row r="31" spans="1:2" x14ac:dyDescent="0.4">
      <c r="A31" s="60"/>
      <c r="B31" s="4"/>
    </row>
    <row r="32" spans="1:2" x14ac:dyDescent="0.4">
      <c r="A32" s="60"/>
      <c r="B32" s="4"/>
    </row>
    <row r="33" spans="1:2" x14ac:dyDescent="0.4">
      <c r="A33" s="60"/>
      <c r="B33" s="4"/>
    </row>
    <row r="34" spans="1:2" x14ac:dyDescent="0.4">
      <c r="A34" s="60"/>
      <c r="B34" s="4"/>
    </row>
    <row r="35" spans="1:2" x14ac:dyDescent="0.4">
      <c r="B35" s="4"/>
    </row>
    <row r="36" spans="1:2" x14ac:dyDescent="0.4">
      <c r="B36" s="4"/>
    </row>
    <row r="37" spans="1:2" x14ac:dyDescent="0.4">
      <c r="B37" s="4"/>
    </row>
  </sheetData>
  <hyperlinks>
    <hyperlink ref="A28" location="'Regional utveckling'!A1" display="Regional utveckling" xr:uid="{00000000-0004-0000-1500-000000000000}"/>
    <hyperlink ref="A27" location="'Läkemedel'!A1" display="Läkemedel" xr:uid="{00000000-0004-0000-1500-000001000000}"/>
    <hyperlink ref="A26" location="'Övrig hälso- och sjukvård'!A1" display="Övrig hälso- och sjukvård" xr:uid="{00000000-0004-0000-1500-000002000000}"/>
    <hyperlink ref="A25" location="'Tandvård'!A1" display="Tandvård" xr:uid="{00000000-0004-0000-1500-000003000000}"/>
    <hyperlink ref="A24" location="'Specialiserad psykiatrisk vård'!A1" display="Specialiserad psykiatrisk vård" xr:uid="{00000000-0004-0000-1500-000004000000}"/>
    <hyperlink ref="A23" location="'Specialiserad somatisk vård'!A1" display="Specialiserad somatisk vård" xr:uid="{00000000-0004-0000-1500-000005000000}"/>
    <hyperlink ref="A22" location="'Vårdcentraler'!A1" display="Vårdcentraler" xr:uid="{00000000-0004-0000-1500-000006000000}"/>
    <hyperlink ref="A9" location="'Primärvård'!A1" display="Primärvård" xr:uid="{00000000-0004-0000-1500-000007000000}"/>
    <hyperlink ref="A8" location="'Vårdplatser'!A1" display="Vårdplatser" xr:uid="{00000000-0004-0000-1500-000008000000}"/>
    <hyperlink ref="A7" location="'Hälso- och sjukvård'!A1" display="Hälso- och sjukvård" xr:uid="{00000000-0004-0000-1500-000009000000}"/>
    <hyperlink ref="A6" location="'Kostnader och intäkter'!A1" display="Kostnader för hälso- och sjukvård respektive regional utveckling" xr:uid="{00000000-0004-0000-1500-00000A000000}"/>
    <hyperlink ref="A5" location="'Regionernas ekonomi'!A1" display="Regionernas ekonomi" xr:uid="{00000000-0004-0000-1500-00000B000000}"/>
    <hyperlink ref="A29" location="'Trafik och infrastruktur'!A1" display="Trafik och infrastruktur, samt allmän regional utveckling" xr:uid="{00000000-0004-0000-1500-00000C000000}"/>
    <hyperlink ref="A30" location="'Utbildning och kultur'!A1" display="Utbildning och kultur" xr:uid="{00000000-0004-0000-1500-00000D000000}"/>
    <hyperlink ref="A4" location="Innehåll!A1" display="Innehåll" xr:uid="{00000000-0004-0000-1500-00000E000000}"/>
    <hyperlink ref="A10" location="'Primärvård 1'!A1" display="Primärvård 1" xr:uid="{2FD7C0DA-7C19-4D47-8BA7-D51398F9E9D1}"/>
    <hyperlink ref="A11" location="'Primärvård 2'!A1" display="Primärvård 2" xr:uid="{85BA0311-3465-4F90-B860-385ED893DF43}"/>
    <hyperlink ref="A12" location="'Primärvård 3'!A1" display="Primärvård 3" xr:uid="{09D56F9E-283A-45AD-8216-EA499EF0D4DC}"/>
    <hyperlink ref="A13" location="'Primärvård 4'!A1" display="Primärvård 4" xr:uid="{226626C9-BDA6-4039-8AF6-796DADC16157}"/>
    <hyperlink ref="A14" location="'Allmänläkarvård'!A1" display="Allmänläkarvård" xr:uid="{36B4D42F-91CC-4B5A-86BB-D2D556F014C5}"/>
    <hyperlink ref="A15" location="'Sjuksköterskevård'!A1" display="Sjuksköterskevård" xr:uid="{B4F1390B-75FC-4BCF-AF49-2F11C6BAAFCB}"/>
    <hyperlink ref="A16" location="'Mödrahälsovård'!A1" display="Mödrahälsovård" xr:uid="{BD3BD501-0D74-43D0-ACDB-B4434391AE0B}"/>
    <hyperlink ref="A17" location="'Barnhälsovård'!A1" display="Barnhälsovård" xr:uid="{9F5E8D7F-F478-46DA-B57F-B3B5EBEBCCF5}"/>
    <hyperlink ref="A18" location="'Fysio- och arbetsterapi'!A1" display="Fysio- och arbetsterapi" xr:uid="{9CD014BC-0994-49BA-92CC-AE24D392AE70}"/>
    <hyperlink ref="A19" location="'Primärvårdsansluten hemsjukvård'!A1" display="Primärvårdsansluten hemsjukvård" xr:uid="{72935167-7DF7-48F9-A6BE-D87141E85649}"/>
    <hyperlink ref="A20" location="'Övrig primärvård'!A1" display="Övrig primärvård" xr:uid="{0C0600EB-1446-4958-90B6-66C76FA9BC65}"/>
    <hyperlink ref="A21" location="'Sluten primärvård'!A1" display="Sluten primärvård" xr:uid="{4F4DA54B-4C6D-4558-800F-36082E5CD2AE}"/>
  </hyperlinks>
  <pageMargins left="0.7" right="0.7" top="0.75" bottom="0.75" header="0.3" footer="0.3"/>
  <pageSetup paperSize="9" orientation="landscape" r:id="rId1"/>
  <colBreaks count="1" manualBreakCount="1">
    <brk id="2"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10">
    <tabColor theme="9" tint="0.79998168889431442"/>
  </sheetPr>
  <dimension ref="A1:O34"/>
  <sheetViews>
    <sheetView showGridLines="0" showRowColHeaders="0" zoomScaleNormal="100" workbookViewId="0"/>
  </sheetViews>
  <sheetFormatPr defaultRowHeight="16.8" x14ac:dyDescent="0.4"/>
  <cols>
    <col min="1" max="1" width="59.5" customWidth="1"/>
    <col min="2" max="2" width="5.19921875" customWidth="1"/>
    <col min="3" max="3" width="42.69921875" customWidth="1"/>
    <col min="4" max="4" width="15" customWidth="1"/>
    <col min="6" max="6" width="15" customWidth="1"/>
  </cols>
  <sheetData>
    <row r="1" spans="1:15" ht="40.049999999999997" customHeight="1" x14ac:dyDescent="0.6">
      <c r="A1" s="2" t="s">
        <v>8</v>
      </c>
    </row>
    <row r="2" spans="1:15" x14ac:dyDescent="0.4">
      <c r="A2" s="42"/>
    </row>
    <row r="3" spans="1:15" x14ac:dyDescent="0.4">
      <c r="A3" s="254"/>
      <c r="C3" s="3" t="s">
        <v>293</v>
      </c>
    </row>
    <row r="4" spans="1:15" x14ac:dyDescent="0.4">
      <c r="A4" s="261" t="s">
        <v>14</v>
      </c>
      <c r="C4" s="21" t="s">
        <v>291</v>
      </c>
      <c r="M4" s="1"/>
      <c r="N4" s="1"/>
      <c r="O4" s="1"/>
    </row>
    <row r="5" spans="1:15" x14ac:dyDescent="0.4">
      <c r="A5" s="255" t="s">
        <v>0</v>
      </c>
      <c r="C5" s="101"/>
      <c r="D5" s="335">
        <v>2021</v>
      </c>
      <c r="E5" s="335"/>
      <c r="F5" s="335">
        <v>2022</v>
      </c>
      <c r="G5" s="335"/>
      <c r="M5" s="1"/>
      <c r="N5" s="1"/>
      <c r="O5" s="1"/>
    </row>
    <row r="6" spans="1:15" x14ac:dyDescent="0.4">
      <c r="A6" s="11" t="s">
        <v>2</v>
      </c>
      <c r="C6" s="73" t="s">
        <v>268</v>
      </c>
      <c r="D6" s="82" t="s">
        <v>286</v>
      </c>
      <c r="E6" s="82" t="s">
        <v>287</v>
      </c>
      <c r="F6" s="82" t="s">
        <v>286</v>
      </c>
      <c r="G6" s="82" t="s">
        <v>287</v>
      </c>
      <c r="M6" s="1"/>
      <c r="N6" s="1"/>
      <c r="O6" s="1"/>
    </row>
    <row r="7" spans="1:15" x14ac:dyDescent="0.4">
      <c r="A7" s="11" t="s">
        <v>4</v>
      </c>
      <c r="C7" s="1" t="s">
        <v>104</v>
      </c>
      <c r="D7" s="1">
        <v>29116.151472590005</v>
      </c>
      <c r="E7" s="52">
        <f>D7/$D$15</f>
        <v>0.55169451892633448</v>
      </c>
      <c r="F7" s="1">
        <v>31231.67500037</v>
      </c>
      <c r="G7" s="52">
        <f t="shared" ref="G7:G15" si="0">F7/$F$15</f>
        <v>0.54800882520383687</v>
      </c>
      <c r="I7" s="23"/>
      <c r="M7" s="1"/>
      <c r="N7" s="1"/>
      <c r="O7" s="1"/>
    </row>
    <row r="8" spans="1:15" x14ac:dyDescent="0.4">
      <c r="A8" s="11" t="s">
        <v>6</v>
      </c>
      <c r="C8" s="74" t="s">
        <v>98</v>
      </c>
      <c r="D8" s="74">
        <v>2905.8241921430099</v>
      </c>
      <c r="E8" s="81">
        <f t="shared" ref="E8:E15" si="1">D8/$D$15</f>
        <v>5.5059724540794101E-2</v>
      </c>
      <c r="F8" s="74">
        <v>3030.9043490111198</v>
      </c>
      <c r="G8" s="81">
        <f t="shared" si="0"/>
        <v>5.3181980524166776E-2</v>
      </c>
      <c r="I8" s="23"/>
      <c r="M8" s="1"/>
      <c r="N8" s="1"/>
      <c r="O8" s="1"/>
    </row>
    <row r="9" spans="1:15" x14ac:dyDescent="0.4">
      <c r="A9" s="11" t="s">
        <v>8</v>
      </c>
      <c r="C9" s="1" t="s">
        <v>97</v>
      </c>
      <c r="D9" s="1">
        <v>2396.8908298440638</v>
      </c>
      <c r="E9" s="52">
        <f t="shared" si="1"/>
        <v>4.54164258121348E-2</v>
      </c>
      <c r="F9" s="1">
        <v>2434.7697469537802</v>
      </c>
      <c r="G9" s="52">
        <f t="shared" si="0"/>
        <v>4.2721861976796859E-2</v>
      </c>
      <c r="I9" s="23"/>
      <c r="M9" s="1"/>
      <c r="N9" s="1"/>
      <c r="O9" s="1"/>
    </row>
    <row r="10" spans="1:15" x14ac:dyDescent="0.4">
      <c r="A10" s="283" t="s">
        <v>91</v>
      </c>
      <c r="C10" s="74" t="s">
        <v>100</v>
      </c>
      <c r="D10" s="74">
        <v>1074.64120166</v>
      </c>
      <c r="E10" s="81">
        <f t="shared" si="1"/>
        <v>2.0362363526181128E-2</v>
      </c>
      <c r="F10" s="74">
        <v>1246.4600279043825</v>
      </c>
      <c r="G10" s="81">
        <f t="shared" si="0"/>
        <v>2.1871100270713307E-2</v>
      </c>
      <c r="I10" s="23"/>
      <c r="M10" s="1"/>
      <c r="N10" s="1"/>
      <c r="O10" s="1"/>
    </row>
    <row r="11" spans="1:15" x14ac:dyDescent="0.4">
      <c r="A11" s="284" t="s">
        <v>92</v>
      </c>
      <c r="C11" s="1" t="s">
        <v>277</v>
      </c>
      <c r="D11" s="1">
        <v>5023.7408183194384</v>
      </c>
      <c r="E11" s="52">
        <f t="shared" si="1"/>
        <v>9.5190131037149378E-2</v>
      </c>
      <c r="F11" s="1">
        <v>5374.5053304993535</v>
      </c>
      <c r="G11" s="52">
        <f t="shared" si="0"/>
        <v>9.4304143219466036E-2</v>
      </c>
      <c r="I11" s="23"/>
      <c r="M11" s="1"/>
      <c r="N11" s="1"/>
      <c r="O11" s="1"/>
    </row>
    <row r="12" spans="1:15" x14ac:dyDescent="0.4">
      <c r="A12" s="284" t="s">
        <v>93</v>
      </c>
      <c r="C12" s="74" t="s">
        <v>106</v>
      </c>
      <c r="D12" s="74">
        <v>8255.0041770280004</v>
      </c>
      <c r="E12" s="81">
        <f t="shared" si="1"/>
        <v>0.15641629569305249</v>
      </c>
      <c r="F12" s="74">
        <v>9244.4304653256604</v>
      </c>
      <c r="G12" s="81">
        <f t="shared" si="0"/>
        <v>0.16220806213312788</v>
      </c>
      <c r="I12" s="23"/>
      <c r="M12" s="1"/>
      <c r="N12" s="1"/>
      <c r="O12" s="1"/>
    </row>
    <row r="13" spans="1:15" x14ac:dyDescent="0.4">
      <c r="A13" s="284" t="s">
        <v>94</v>
      </c>
      <c r="C13" s="1" t="s">
        <v>102</v>
      </c>
      <c r="D13" s="1">
        <v>295.79667427532996</v>
      </c>
      <c r="E13" s="52">
        <f t="shared" si="1"/>
        <v>5.604772459985469E-3</v>
      </c>
      <c r="F13" s="1">
        <v>284.82692493889999</v>
      </c>
      <c r="G13" s="39">
        <f t="shared" si="0"/>
        <v>4.9977360650794054E-3</v>
      </c>
      <c r="I13" s="23"/>
    </row>
    <row r="14" spans="1:15" x14ac:dyDescent="0.4">
      <c r="A14" s="284" t="s">
        <v>95</v>
      </c>
      <c r="C14" s="74" t="s">
        <v>101</v>
      </c>
      <c r="D14" s="74">
        <v>3707.8084208980003</v>
      </c>
      <c r="E14" s="81">
        <f t="shared" si="1"/>
        <v>7.0255768004368446E-2</v>
      </c>
      <c r="F14" s="74">
        <v>4143.6180117534095</v>
      </c>
      <c r="G14" s="81">
        <f t="shared" si="0"/>
        <v>7.2706290606813204E-2</v>
      </c>
      <c r="I14" s="23"/>
    </row>
    <row r="15" spans="1:15" x14ac:dyDescent="0.4">
      <c r="A15" s="284" t="s">
        <v>96</v>
      </c>
      <c r="C15" s="16" t="s">
        <v>27</v>
      </c>
      <c r="D15" s="16">
        <v>52775.857786757835</v>
      </c>
      <c r="E15" s="52">
        <f t="shared" si="1"/>
        <v>1</v>
      </c>
      <c r="F15" s="16">
        <v>56991.189856756588</v>
      </c>
      <c r="G15" s="52">
        <f t="shared" si="0"/>
        <v>1</v>
      </c>
      <c r="I15" s="23"/>
    </row>
    <row r="16" spans="1:15" x14ac:dyDescent="0.4">
      <c r="A16" s="284" t="s">
        <v>97</v>
      </c>
      <c r="C16" s="21" t="s">
        <v>355</v>
      </c>
    </row>
    <row r="17" spans="1:1" x14ac:dyDescent="0.4">
      <c r="A17" s="284" t="s">
        <v>98</v>
      </c>
    </row>
    <row r="18" spans="1:1" x14ac:dyDescent="0.4">
      <c r="A18" s="284" t="s">
        <v>99</v>
      </c>
    </row>
    <row r="19" spans="1:1" x14ac:dyDescent="0.4">
      <c r="A19" s="284" t="s">
        <v>100</v>
      </c>
    </row>
    <row r="20" spans="1:1" x14ac:dyDescent="0.4">
      <c r="A20" s="284" t="s">
        <v>101</v>
      </c>
    </row>
    <row r="21" spans="1:1" x14ac:dyDescent="0.4">
      <c r="A21" s="284" t="s">
        <v>102</v>
      </c>
    </row>
    <row r="22" spans="1:1" x14ac:dyDescent="0.4">
      <c r="A22" s="11" t="s">
        <v>10</v>
      </c>
    </row>
    <row r="23" spans="1:1" x14ac:dyDescent="0.4">
      <c r="A23" s="11" t="s">
        <v>12</v>
      </c>
    </row>
    <row r="24" spans="1:1" x14ac:dyDescent="0.4">
      <c r="A24" s="11" t="s">
        <v>13</v>
      </c>
    </row>
    <row r="25" spans="1:1" x14ac:dyDescent="0.4">
      <c r="A25" s="11" t="s">
        <v>1</v>
      </c>
    </row>
    <row r="26" spans="1:1" x14ac:dyDescent="0.4">
      <c r="A26" s="11" t="s">
        <v>3</v>
      </c>
    </row>
    <row r="27" spans="1:1" x14ac:dyDescent="0.4">
      <c r="A27" s="11" t="s">
        <v>5</v>
      </c>
    </row>
    <row r="28" spans="1:1" x14ac:dyDescent="0.4">
      <c r="A28" s="11" t="s">
        <v>7</v>
      </c>
    </row>
    <row r="29" spans="1:1" x14ac:dyDescent="0.4">
      <c r="A29" s="11" t="s">
        <v>9</v>
      </c>
    </row>
    <row r="30" spans="1:1" x14ac:dyDescent="0.4">
      <c r="A30" s="59" t="s">
        <v>11</v>
      </c>
    </row>
    <row r="31" spans="1:1" x14ac:dyDescent="0.4">
      <c r="A31" s="60"/>
    </row>
    <row r="32" spans="1:1" x14ac:dyDescent="0.4">
      <c r="A32" s="60"/>
    </row>
    <row r="33" spans="1:1" x14ac:dyDescent="0.4">
      <c r="A33" s="60"/>
    </row>
    <row r="34" spans="1:1" x14ac:dyDescent="0.4">
      <c r="A34" s="60"/>
    </row>
  </sheetData>
  <mergeCells count="2">
    <mergeCell ref="F5:G5"/>
    <mergeCell ref="D5:E5"/>
  </mergeCells>
  <hyperlinks>
    <hyperlink ref="A28" location="'Regional utveckling'!A1" display="Regional utveckling" xr:uid="{00000000-0004-0000-1600-000000000000}"/>
    <hyperlink ref="A27" location="'Läkemedel'!A1" display="Läkemedel" xr:uid="{00000000-0004-0000-1600-000001000000}"/>
    <hyperlink ref="A26" location="'Övrig hälso- och sjukvård'!A1" display="Övrig hälso- och sjukvård" xr:uid="{00000000-0004-0000-1600-000002000000}"/>
    <hyperlink ref="A25" location="'Tandvård'!A1" display="Tandvård" xr:uid="{00000000-0004-0000-1600-000003000000}"/>
    <hyperlink ref="A24" location="'Specialiserad psykiatrisk vård'!A1" display="Specialiserad psykiatrisk vård" xr:uid="{00000000-0004-0000-1600-000004000000}"/>
    <hyperlink ref="A23" location="'Specialiserad somatisk vård'!A1" display="Specialiserad somatisk vård" xr:uid="{00000000-0004-0000-1600-000005000000}"/>
    <hyperlink ref="A22" location="'Vårdcentraler'!A1" display="Vårdcentraler" xr:uid="{00000000-0004-0000-1600-000006000000}"/>
    <hyperlink ref="A9" location="'Primärvård'!A1" display="Primärvård" xr:uid="{00000000-0004-0000-1600-000007000000}"/>
    <hyperlink ref="A8" location="'Vårdplatser'!A1" display="Vårdplatser" xr:uid="{00000000-0004-0000-1600-000008000000}"/>
    <hyperlink ref="A7" location="'Hälso- och sjukvård'!A1" display="Hälso- och sjukvård" xr:uid="{00000000-0004-0000-1600-000009000000}"/>
    <hyperlink ref="A6" location="'Kostnader och intäkter'!A1" display="Kostnader för" xr:uid="{00000000-0004-0000-1600-00000A000000}"/>
    <hyperlink ref="A5" location="'Regionernas ekonomi'!A1" display="Regionernas ekonomi" xr:uid="{00000000-0004-0000-1600-00000B000000}"/>
    <hyperlink ref="A29" location="'Trafik och infrastruktur'!A1" display="Trafik och infrastruktur, samt allmän regional utveckling" xr:uid="{00000000-0004-0000-1600-00000C000000}"/>
    <hyperlink ref="A30" location="'Utbildning och kultur'!A1" display="Utbildning och kultur" xr:uid="{00000000-0004-0000-1600-00000D000000}"/>
    <hyperlink ref="A4" location="Innehåll!A1" display="Innehåll" xr:uid="{00000000-0004-0000-1600-00000E000000}"/>
    <hyperlink ref="A10" location="'Primärvård 1'!A1" display="Primärvård 1" xr:uid="{71B3A4E1-6AEE-42FC-978A-544D0A55921F}"/>
    <hyperlink ref="A11" location="'Primärvård 2'!A1" display="Primärvård 2" xr:uid="{9A098B99-0C76-42A9-B4F5-D49196147F94}"/>
    <hyperlink ref="A12" location="'Primärvård 3'!A1" display="Primärvård 3" xr:uid="{CAE16F2F-381F-4274-B55F-458A171EFD31}"/>
    <hyperlink ref="A13" location="'Primärvård 4'!A1" display="Primärvård 4" xr:uid="{23E4CC11-612F-4800-9366-DFA6038EA094}"/>
    <hyperlink ref="A14" location="'Allmänläkarvård'!A1" display="Allmänläkarvård" xr:uid="{776A3611-EB13-4BF6-8C7B-D729897BDBD5}"/>
    <hyperlink ref="A15" location="'Sjuksköterskevård'!A1" display="Sjuksköterskevård" xr:uid="{EFE159DF-1C04-465F-98A8-C21AE583D9AE}"/>
    <hyperlink ref="A16" location="'Mödrahälsovård'!A1" display="Mödrahälsovård" xr:uid="{76156C27-3960-4C10-BA71-642772924B25}"/>
    <hyperlink ref="A17" location="'Barnhälsovård'!A1" display="Barnhälsovård" xr:uid="{1D6A9231-B2B9-43A4-B7F7-88D4E99C5FA7}"/>
    <hyperlink ref="A18" location="'Fysio- och arbetsterapi'!A1" display="Fysio- och arbetsterapi" xr:uid="{7D391789-1EFD-4ED0-992F-3432C52CFBF7}"/>
    <hyperlink ref="A19" location="'Primärvårdsansluten hemsjukvård'!A1" display="Primärvårdsansluten hemsjukvård" xr:uid="{23159B23-C015-4A04-B586-6B58E73A45D3}"/>
    <hyperlink ref="A20" location="'Övrig primärvård'!A1" display="Övrig primärvård" xr:uid="{150D664C-AB62-4720-A16D-0740650F3041}"/>
    <hyperlink ref="A21" location="'Sluten primärvård'!A1" display="Sluten primärvård" xr:uid="{19184CC4-C143-4342-9462-03637827E348}"/>
  </hyperlinks>
  <pageMargins left="0.7" right="0.7" top="0.75" bottom="0.75" header="0.3" footer="0.3"/>
  <pageSetup paperSize="9" orientation="landscape" r:id="rId1"/>
  <rowBreaks count="1" manualBreakCount="1">
    <brk id="16" min="2" max="6" man="1"/>
  </rowBreaks>
  <colBreaks count="1" manualBreakCount="1">
    <brk id="2"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11">
    <tabColor theme="9" tint="0.79998168889431442"/>
  </sheetPr>
  <dimension ref="A1:L34"/>
  <sheetViews>
    <sheetView showGridLines="0" showRowColHeaders="0" zoomScaleNormal="100" workbookViewId="0">
      <selection activeCell="A2" sqref="A2"/>
    </sheetView>
  </sheetViews>
  <sheetFormatPr defaultRowHeight="16.8" x14ac:dyDescent="0.4"/>
  <cols>
    <col min="1" max="1" width="59.5" customWidth="1"/>
    <col min="2" max="2" width="5.19921875" customWidth="1"/>
    <col min="3" max="3" width="58.69921875" customWidth="1"/>
  </cols>
  <sheetData>
    <row r="1" spans="1:12" ht="40.049999999999997" customHeight="1" x14ac:dyDescent="0.4"/>
    <row r="2" spans="1:12" ht="35.4" x14ac:dyDescent="0.6">
      <c r="A2" s="2" t="s">
        <v>8</v>
      </c>
    </row>
    <row r="3" spans="1:12" x14ac:dyDescent="0.4">
      <c r="A3" s="254"/>
      <c r="C3" s="3" t="s">
        <v>348</v>
      </c>
    </row>
    <row r="4" spans="1:12" x14ac:dyDescent="0.4">
      <c r="A4" s="261" t="s">
        <v>14</v>
      </c>
      <c r="C4" s="40" t="s">
        <v>354</v>
      </c>
      <c r="E4" s="29"/>
    </row>
    <row r="5" spans="1:12" x14ac:dyDescent="0.4">
      <c r="A5" s="255" t="s">
        <v>0</v>
      </c>
      <c r="C5" s="73" t="s">
        <v>264</v>
      </c>
      <c r="D5" s="73" t="s">
        <v>412</v>
      </c>
      <c r="E5" s="73" t="s">
        <v>422</v>
      </c>
      <c r="J5" s="1"/>
      <c r="K5" s="1"/>
      <c r="L5" s="1"/>
    </row>
    <row r="6" spans="1:12" x14ac:dyDescent="0.4">
      <c r="A6" s="11" t="s">
        <v>2</v>
      </c>
      <c r="C6" s="1" t="s">
        <v>252</v>
      </c>
      <c r="D6" s="1">
        <v>15128.826993429184</v>
      </c>
      <c r="E6" s="1">
        <v>15353.766347833729</v>
      </c>
      <c r="F6" s="1"/>
      <c r="J6" s="1"/>
      <c r="K6" s="1"/>
      <c r="L6" s="1"/>
    </row>
    <row r="7" spans="1:12" x14ac:dyDescent="0.4">
      <c r="A7" s="11" t="s">
        <v>4</v>
      </c>
      <c r="C7" s="74" t="s">
        <v>253</v>
      </c>
      <c r="D7" s="74">
        <v>7328.0919323006365</v>
      </c>
      <c r="E7" s="74">
        <v>7110.7202401609356</v>
      </c>
      <c r="F7" s="1"/>
      <c r="J7" s="1"/>
      <c r="K7" s="1"/>
      <c r="L7" s="1"/>
    </row>
    <row r="8" spans="1:12" x14ac:dyDescent="0.4">
      <c r="A8" s="11" t="s">
        <v>6</v>
      </c>
      <c r="C8" s="1" t="s">
        <v>178</v>
      </c>
      <c r="D8" s="1">
        <v>23912.041749291882</v>
      </c>
      <c r="E8" s="1">
        <v>24565.887404612677</v>
      </c>
      <c r="F8" s="1"/>
      <c r="J8" s="1"/>
      <c r="K8" s="1"/>
      <c r="L8" s="1"/>
    </row>
    <row r="9" spans="1:12" x14ac:dyDescent="0.4">
      <c r="A9" s="11" t="s">
        <v>8</v>
      </c>
      <c r="C9" s="99" t="s">
        <v>184</v>
      </c>
      <c r="D9" s="111">
        <v>1230.421599552184</v>
      </c>
      <c r="E9" s="111">
        <v>1160.1169160912195</v>
      </c>
      <c r="F9" s="51"/>
      <c r="J9" s="1"/>
      <c r="K9" s="1"/>
      <c r="L9" s="1"/>
    </row>
    <row r="10" spans="1:12" x14ac:dyDescent="0.4">
      <c r="A10" s="284" t="s">
        <v>91</v>
      </c>
      <c r="C10" s="1" t="s">
        <v>179</v>
      </c>
      <c r="D10" s="1">
        <v>811.00335605986584</v>
      </c>
      <c r="E10" s="1">
        <v>312.48566746738197</v>
      </c>
      <c r="F10" s="1"/>
      <c r="J10" s="1"/>
      <c r="K10" s="1"/>
      <c r="L10" s="1"/>
    </row>
    <row r="11" spans="1:12" x14ac:dyDescent="0.4">
      <c r="A11" s="283" t="s">
        <v>92</v>
      </c>
      <c r="C11" s="74" t="s">
        <v>254</v>
      </c>
      <c r="D11" s="74">
        <v>17116.936975924691</v>
      </c>
      <c r="E11" s="74">
        <v>18157.184085469911</v>
      </c>
      <c r="F11" s="1"/>
      <c r="J11" s="1"/>
      <c r="K11" s="1"/>
      <c r="L11" s="1"/>
    </row>
    <row r="12" spans="1:12" x14ac:dyDescent="0.4">
      <c r="A12" s="284" t="s">
        <v>93</v>
      </c>
      <c r="C12" s="51" t="s">
        <v>255</v>
      </c>
      <c r="D12" s="1">
        <v>10036.970948955155</v>
      </c>
      <c r="E12" s="1">
        <v>10546.686614895205</v>
      </c>
      <c r="F12" s="51"/>
      <c r="J12" s="1"/>
      <c r="K12" s="1"/>
      <c r="L12" s="1"/>
    </row>
    <row r="13" spans="1:12" x14ac:dyDescent="0.4">
      <c r="A13" s="284" t="s">
        <v>94</v>
      </c>
      <c r="C13" s="74" t="s">
        <v>256</v>
      </c>
      <c r="D13" s="74">
        <v>89.888793262233193</v>
      </c>
      <c r="E13" s="74">
        <v>97.888382608302678</v>
      </c>
      <c r="F13" s="1"/>
    </row>
    <row r="14" spans="1:12" x14ac:dyDescent="0.4">
      <c r="A14" s="284" t="s">
        <v>95</v>
      </c>
      <c r="C14" s="16" t="s">
        <v>257</v>
      </c>
      <c r="D14" s="16">
        <f>D13+D11+D10+D8+D7+D6</f>
        <v>64386.789800268489</v>
      </c>
      <c r="E14" s="16">
        <f>E13+E11+E10+E8+E7+E6</f>
        <v>65597.932128152941</v>
      </c>
      <c r="F14" s="107"/>
    </row>
    <row r="15" spans="1:12" x14ac:dyDescent="0.4">
      <c r="A15" s="284" t="s">
        <v>96</v>
      </c>
      <c r="C15" s="99" t="s">
        <v>258</v>
      </c>
      <c r="D15" s="85">
        <f>D14-D9</f>
        <v>63156.368200716308</v>
      </c>
      <c r="E15" s="85">
        <f>E14-E9</f>
        <v>64437.815212061723</v>
      </c>
      <c r="F15" s="108"/>
      <c r="J15" s="1"/>
      <c r="K15" s="1"/>
      <c r="L15" s="1"/>
    </row>
    <row r="16" spans="1:12" x14ac:dyDescent="0.4">
      <c r="A16" s="284" t="s">
        <v>97</v>
      </c>
      <c r="C16" s="16" t="s">
        <v>259</v>
      </c>
      <c r="D16" s="16">
        <v>52476.857786757835</v>
      </c>
      <c r="E16" s="16">
        <v>56639.189856756588</v>
      </c>
      <c r="F16" s="109"/>
      <c r="J16" s="1"/>
      <c r="K16" s="1"/>
      <c r="L16" s="1"/>
    </row>
    <row r="17" spans="1:12" x14ac:dyDescent="0.4">
      <c r="A17" s="284" t="s">
        <v>98</v>
      </c>
      <c r="C17" s="74" t="s">
        <v>260</v>
      </c>
      <c r="D17" s="74">
        <v>1326.2447634800001</v>
      </c>
      <c r="E17" s="74">
        <v>1393.0023975920001</v>
      </c>
      <c r="F17" s="1"/>
      <c r="J17" s="1"/>
      <c r="K17" s="1"/>
      <c r="L17" s="1"/>
    </row>
    <row r="18" spans="1:12" x14ac:dyDescent="0.4">
      <c r="A18" s="284" t="s">
        <v>99</v>
      </c>
      <c r="C18" s="1" t="s">
        <v>205</v>
      </c>
      <c r="D18" s="1">
        <v>1555.475874472</v>
      </c>
      <c r="E18" s="1">
        <v>1540.7903287641</v>
      </c>
      <c r="F18" s="1"/>
      <c r="J18" s="1"/>
      <c r="K18" s="1"/>
      <c r="L18" s="1"/>
    </row>
    <row r="19" spans="1:12" x14ac:dyDescent="0.4">
      <c r="A19" s="284" t="s">
        <v>100</v>
      </c>
      <c r="C19" s="99" t="s">
        <v>206</v>
      </c>
      <c r="D19" s="85">
        <v>1230.4375526901563</v>
      </c>
      <c r="E19" s="85">
        <v>1102.227990332218</v>
      </c>
      <c r="F19" s="51"/>
      <c r="J19" s="1"/>
      <c r="K19" s="1"/>
      <c r="L19" s="1"/>
    </row>
    <row r="20" spans="1:12" x14ac:dyDescent="0.4">
      <c r="A20" s="284" t="s">
        <v>101</v>
      </c>
      <c r="C20" s="1" t="s">
        <v>207</v>
      </c>
      <c r="D20" s="1">
        <v>348.36318103569999</v>
      </c>
      <c r="E20" s="1">
        <v>344.29192122619997</v>
      </c>
      <c r="F20" s="1"/>
      <c r="J20" s="1"/>
      <c r="K20" s="1"/>
      <c r="L20" s="1"/>
    </row>
    <row r="21" spans="1:12" x14ac:dyDescent="0.4">
      <c r="A21" s="284" t="s">
        <v>102</v>
      </c>
      <c r="C21" s="74" t="s">
        <v>208</v>
      </c>
      <c r="D21" s="74">
        <v>83.831373906015003</v>
      </c>
      <c r="E21" s="74">
        <v>94.042219245500007</v>
      </c>
      <c r="F21" s="1"/>
      <c r="J21" s="1"/>
      <c r="K21" s="1"/>
      <c r="L21" s="1"/>
    </row>
    <row r="22" spans="1:12" x14ac:dyDescent="0.4">
      <c r="A22" s="11" t="s">
        <v>10</v>
      </c>
      <c r="C22" s="1" t="s">
        <v>209</v>
      </c>
      <c r="D22" s="1">
        <v>8184.6606941099999</v>
      </c>
      <c r="E22" s="1">
        <v>6537.1184321429992</v>
      </c>
      <c r="F22" s="1"/>
      <c r="J22" s="1"/>
      <c r="K22" s="1"/>
      <c r="L22" s="1"/>
    </row>
    <row r="23" spans="1:12" x14ac:dyDescent="0.4">
      <c r="A23" s="11" t="s">
        <v>12</v>
      </c>
      <c r="C23" s="74" t="s">
        <v>211</v>
      </c>
      <c r="D23" s="74">
        <v>289.46772626810002</v>
      </c>
      <c r="E23" s="74">
        <v>368.8184793497</v>
      </c>
      <c r="F23" s="1"/>
    </row>
    <row r="24" spans="1:12" x14ac:dyDescent="0.4">
      <c r="A24" s="11" t="s">
        <v>13</v>
      </c>
      <c r="C24" s="16" t="s">
        <v>261</v>
      </c>
      <c r="D24" s="16">
        <f>D23+D22+D21+D20+D18+D17</f>
        <v>11788.043613271817</v>
      </c>
      <c r="E24" s="16">
        <f>E23+E22+E21+E20+E18+E17</f>
        <v>10278.063778320498</v>
      </c>
      <c r="F24" s="107"/>
    </row>
    <row r="25" spans="1:12" x14ac:dyDescent="0.4">
      <c r="A25" s="11" t="s">
        <v>1</v>
      </c>
      <c r="C25" s="99" t="s">
        <v>262</v>
      </c>
      <c r="D25" s="85">
        <f>D24-D19</f>
        <v>10557.60606058166</v>
      </c>
      <c r="E25" s="85">
        <f>E24-E19</f>
        <v>9175.8357879882806</v>
      </c>
      <c r="F25" s="110"/>
      <c r="J25" s="1"/>
      <c r="K25" s="1"/>
      <c r="L25" s="1"/>
    </row>
    <row r="26" spans="1:12" x14ac:dyDescent="0.4">
      <c r="A26" s="11" t="s">
        <v>3</v>
      </c>
      <c r="J26" s="1"/>
      <c r="K26" s="1"/>
      <c r="L26" s="1"/>
    </row>
    <row r="27" spans="1:12" x14ac:dyDescent="0.4">
      <c r="A27" s="11" t="s">
        <v>5</v>
      </c>
    </row>
    <row r="28" spans="1:12" x14ac:dyDescent="0.4">
      <c r="A28" s="11" t="s">
        <v>7</v>
      </c>
      <c r="J28" s="1"/>
      <c r="K28" s="1"/>
      <c r="L28" s="1"/>
    </row>
    <row r="29" spans="1:12" x14ac:dyDescent="0.4">
      <c r="A29" s="11" t="s">
        <v>9</v>
      </c>
      <c r="J29" s="1"/>
      <c r="K29" s="1"/>
      <c r="L29" s="1"/>
    </row>
    <row r="30" spans="1:12" x14ac:dyDescent="0.4">
      <c r="A30" s="59" t="s">
        <v>11</v>
      </c>
    </row>
    <row r="31" spans="1:12" x14ac:dyDescent="0.4">
      <c r="A31" s="60"/>
    </row>
    <row r="32" spans="1:12" x14ac:dyDescent="0.4">
      <c r="A32" s="60"/>
    </row>
    <row r="33" spans="1:1" x14ac:dyDescent="0.4">
      <c r="A33" s="60"/>
    </row>
    <row r="34" spans="1:1" x14ac:dyDescent="0.4">
      <c r="A34" s="60"/>
    </row>
  </sheetData>
  <hyperlinks>
    <hyperlink ref="A28" location="'Regional utveckling'!A1" display="Regional utveckling" xr:uid="{00000000-0004-0000-1700-000000000000}"/>
    <hyperlink ref="A27" location="'Läkemedel'!A1" display="Läkemedel" xr:uid="{00000000-0004-0000-1700-000001000000}"/>
    <hyperlink ref="A26" location="'Övrig hälso- och sjukvård'!A1" display="Övrig hälso- och sjukvård" xr:uid="{00000000-0004-0000-1700-000002000000}"/>
    <hyperlink ref="A25" location="'Tandvård'!A1" display="Tandvård" xr:uid="{00000000-0004-0000-1700-000003000000}"/>
    <hyperlink ref="A24" location="'Specialiserad psykiatrisk vård'!A1" display="Specialiserad psykiatrisk vård" xr:uid="{00000000-0004-0000-1700-000004000000}"/>
    <hyperlink ref="A23" location="'Specialiserad somatisk vård'!A1" display="Specialiserad somatisk vård" xr:uid="{00000000-0004-0000-1700-000005000000}"/>
    <hyperlink ref="A22" location="'Vårdcentraler'!A1" display="Vårdcentraler" xr:uid="{00000000-0004-0000-1700-000006000000}"/>
    <hyperlink ref="A9" location="'Primärvård'!A1" display="Primärvård" xr:uid="{00000000-0004-0000-1700-000007000000}"/>
    <hyperlink ref="A8" location="'Vårdplatser'!A1" display="Vårdplatser" xr:uid="{00000000-0004-0000-1700-000008000000}"/>
    <hyperlink ref="A7" location="'Hälso- och sjukvård'!A1" display="Hälso- och sjukvård" xr:uid="{00000000-0004-0000-1700-000009000000}"/>
    <hyperlink ref="A6" location="'Kostnader och intäkter'!A1" display="Kostnader för" xr:uid="{00000000-0004-0000-1700-00000A000000}"/>
    <hyperlink ref="A5" location="'Regionernas ekonomi'!A1" display="Regionernas ekonomi" xr:uid="{00000000-0004-0000-1700-00000B000000}"/>
    <hyperlink ref="A29" location="'Trafik och infrastruktur'!A1" display="Trafik och infrastruktur, samt allmän regional utveckling" xr:uid="{00000000-0004-0000-1700-00000C000000}"/>
    <hyperlink ref="A30" location="'Utbildning och kultur'!A1" display="Utbildning och kultur" xr:uid="{00000000-0004-0000-1700-00000D000000}"/>
    <hyperlink ref="A4" location="Innehåll!A1" display="Innehåll" xr:uid="{00000000-0004-0000-1700-00000E000000}"/>
    <hyperlink ref="A10" location="'Primärvård 1'!A1" display="Primärvård 1" xr:uid="{6F3A953A-B8E5-40E6-A8D8-B01AE8926AEE}"/>
    <hyperlink ref="A11" location="'Primärvård 2'!A1" display="Primärvård 2" xr:uid="{62F61637-0C21-47E1-831C-8AD014E57687}"/>
    <hyperlink ref="A12" location="'Primärvård 3'!A1" display="Primärvård 3" xr:uid="{24F0D065-8B7B-4751-A5BD-342EBAFE1A96}"/>
    <hyperlink ref="A13" location="'Primärvård 4'!A1" display="Primärvård 4" xr:uid="{216A9C9F-EAFE-4D85-B419-3F9E906E323A}"/>
    <hyperlink ref="A14" location="'Allmänläkarvård'!A1" display="Allmänläkarvård" xr:uid="{88905B7C-7D0A-4C7C-AFE7-0BDDEA5AF33F}"/>
    <hyperlink ref="A15" location="'Sjuksköterskevård'!A1" display="Sjuksköterskevård" xr:uid="{C099919D-0A22-4CB6-B438-F88604A3BAFB}"/>
    <hyperlink ref="A16" location="'Mödrahälsovård'!A1" display="Mödrahälsovård" xr:uid="{68EA73B7-14BE-4BFD-BC24-83AB848678B3}"/>
    <hyperlink ref="A17" location="'Barnhälsovård'!A1" display="Barnhälsovård" xr:uid="{7B7682A1-0B43-4A80-B39C-0B6F2A95B318}"/>
    <hyperlink ref="A18" location="'Fysio- och arbetsterapi'!A1" display="Fysio- och arbetsterapi" xr:uid="{13873312-CE7D-4D14-9891-F8C78F542D7E}"/>
    <hyperlink ref="A19" location="'Primärvårdsansluten hemsjukvård'!A1" display="Primärvårdsansluten hemsjukvård" xr:uid="{91AE66CD-3991-4901-A6DE-2CCFBB53F01E}"/>
    <hyperlink ref="A20" location="'Övrig primärvård'!A1" display="Övrig primärvård" xr:uid="{5F95366B-BB95-4F49-9CE2-954C9A9AA2A0}"/>
    <hyperlink ref="A21" location="'Sluten primärvård'!A1" display="Sluten primärvård" xr:uid="{2FFFC8BB-5453-4FA9-9ACA-40831B3F62AF}"/>
  </hyperlinks>
  <pageMargins left="0.7" right="0.7" top="0.75" bottom="0.75" header="0.3" footer="0.3"/>
  <pageSetup paperSize="9"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12">
    <tabColor theme="9" tint="0.79998168889431442"/>
  </sheetPr>
  <dimension ref="A1:N54"/>
  <sheetViews>
    <sheetView showGridLines="0" zoomScaleNormal="100" workbookViewId="0"/>
  </sheetViews>
  <sheetFormatPr defaultRowHeight="16.8" x14ac:dyDescent="0.4"/>
  <cols>
    <col min="1" max="1" width="59.5" customWidth="1"/>
    <col min="2" max="2" width="5.19921875" customWidth="1"/>
    <col min="3" max="3" width="19.19921875" customWidth="1"/>
    <col min="6" max="6" width="11.5" customWidth="1"/>
    <col min="8" max="8" width="10" customWidth="1"/>
  </cols>
  <sheetData>
    <row r="1" spans="1:3" ht="40.049999999999997" customHeight="1" x14ac:dyDescent="0.6">
      <c r="A1" s="2" t="s">
        <v>8</v>
      </c>
    </row>
    <row r="2" spans="1:3" x14ac:dyDescent="0.4">
      <c r="A2" s="42"/>
    </row>
    <row r="3" spans="1:3" x14ac:dyDescent="0.4">
      <c r="A3" s="254"/>
      <c r="C3" s="3" t="s">
        <v>431</v>
      </c>
    </row>
    <row r="4" spans="1:3" x14ac:dyDescent="0.4">
      <c r="A4" s="261" t="s">
        <v>14</v>
      </c>
      <c r="C4" s="21" t="s">
        <v>367</v>
      </c>
    </row>
    <row r="5" spans="1:3" x14ac:dyDescent="0.4">
      <c r="A5" s="255" t="s">
        <v>0</v>
      </c>
    </row>
    <row r="6" spans="1:3" x14ac:dyDescent="0.4">
      <c r="A6" s="11" t="s">
        <v>2</v>
      </c>
    </row>
    <row r="7" spans="1:3" x14ac:dyDescent="0.4">
      <c r="A7" s="11" t="s">
        <v>4</v>
      </c>
    </row>
    <row r="8" spans="1:3" x14ac:dyDescent="0.4">
      <c r="A8" s="11" t="s">
        <v>6</v>
      </c>
    </row>
    <row r="9" spans="1:3" x14ac:dyDescent="0.4">
      <c r="A9" s="11" t="s">
        <v>8</v>
      </c>
    </row>
    <row r="10" spans="1:3" x14ac:dyDescent="0.4">
      <c r="A10" s="284" t="s">
        <v>91</v>
      </c>
    </row>
    <row r="11" spans="1:3" x14ac:dyDescent="0.4">
      <c r="A11" s="284" t="s">
        <v>92</v>
      </c>
    </row>
    <row r="12" spans="1:3" x14ac:dyDescent="0.4">
      <c r="A12" s="283" t="s">
        <v>93</v>
      </c>
    </row>
    <row r="13" spans="1:3" x14ac:dyDescent="0.4">
      <c r="A13" s="284" t="s">
        <v>94</v>
      </c>
    </row>
    <row r="14" spans="1:3" x14ac:dyDescent="0.4">
      <c r="A14" s="284" t="s">
        <v>95</v>
      </c>
    </row>
    <row r="15" spans="1:3" x14ac:dyDescent="0.4">
      <c r="A15" s="284" t="s">
        <v>96</v>
      </c>
    </row>
    <row r="16" spans="1:3" x14ac:dyDescent="0.4">
      <c r="A16" s="284" t="s">
        <v>97</v>
      </c>
    </row>
    <row r="17" spans="1:9" x14ac:dyDescent="0.4">
      <c r="A17" s="284" t="s">
        <v>98</v>
      </c>
    </row>
    <row r="18" spans="1:9" x14ac:dyDescent="0.4">
      <c r="A18" s="284" t="s">
        <v>99</v>
      </c>
    </row>
    <row r="19" spans="1:9" x14ac:dyDescent="0.4">
      <c r="A19" s="284" t="s">
        <v>100</v>
      </c>
    </row>
    <row r="20" spans="1:9" x14ac:dyDescent="0.4">
      <c r="A20" s="284" t="s">
        <v>101</v>
      </c>
    </row>
    <row r="21" spans="1:9" x14ac:dyDescent="0.4">
      <c r="A21" s="284" t="s">
        <v>102</v>
      </c>
    </row>
    <row r="22" spans="1:9" x14ac:dyDescent="0.4">
      <c r="A22" s="11" t="s">
        <v>10</v>
      </c>
    </row>
    <row r="23" spans="1:9" x14ac:dyDescent="0.4">
      <c r="A23" s="11" t="s">
        <v>12</v>
      </c>
    </row>
    <row r="24" spans="1:9" x14ac:dyDescent="0.4">
      <c r="A24" s="11" t="s">
        <v>13</v>
      </c>
    </row>
    <row r="25" spans="1:9" x14ac:dyDescent="0.4">
      <c r="A25" s="11" t="s">
        <v>1</v>
      </c>
      <c r="F25" s="31"/>
    </row>
    <row r="26" spans="1:9" x14ac:dyDescent="0.4">
      <c r="A26" s="11" t="s">
        <v>3</v>
      </c>
      <c r="F26" s="307"/>
    </row>
    <row r="27" spans="1:9" x14ac:dyDescent="0.4">
      <c r="A27" s="11" t="s">
        <v>5</v>
      </c>
      <c r="C27" s="73" t="s">
        <v>57</v>
      </c>
      <c r="D27" s="73" t="s">
        <v>412</v>
      </c>
      <c r="E27" s="73" t="s">
        <v>422</v>
      </c>
      <c r="I27" s="199" t="s">
        <v>430</v>
      </c>
    </row>
    <row r="28" spans="1:9" x14ac:dyDescent="0.4">
      <c r="A28" s="11" t="s">
        <v>7</v>
      </c>
      <c r="C28" s="1" t="s">
        <v>47</v>
      </c>
      <c r="D28" s="1">
        <v>5203.4272147483025</v>
      </c>
      <c r="E28" s="1">
        <v>5285.5972495386322</v>
      </c>
      <c r="I28" s="15">
        <f>$E$49</f>
        <v>5416.6123201508017</v>
      </c>
    </row>
    <row r="29" spans="1:9" x14ac:dyDescent="0.4">
      <c r="A29" s="11" t="s">
        <v>9</v>
      </c>
      <c r="C29" s="74" t="s">
        <v>49</v>
      </c>
      <c r="D29" s="74">
        <v>4080.7440522902293</v>
      </c>
      <c r="E29" s="74">
        <v>5101.3022796132591</v>
      </c>
      <c r="I29" s="15">
        <f t="shared" ref="I29:I49" si="0">$E$49</f>
        <v>5416.6123201508017</v>
      </c>
    </row>
    <row r="30" spans="1:9" x14ac:dyDescent="0.4">
      <c r="A30" s="59" t="s">
        <v>11</v>
      </c>
      <c r="C30" s="1" t="s">
        <v>48</v>
      </c>
      <c r="D30" s="1">
        <v>5052.9984990109378</v>
      </c>
      <c r="E30" s="1">
        <v>5443.4404394413123</v>
      </c>
      <c r="I30" s="15">
        <f t="shared" si="0"/>
        <v>5416.6123201508017</v>
      </c>
    </row>
    <row r="31" spans="1:9" x14ac:dyDescent="0.4">
      <c r="A31" s="60"/>
      <c r="C31" s="74" t="s">
        <v>56</v>
      </c>
      <c r="D31" s="74">
        <v>4973.3449150954639</v>
      </c>
      <c r="E31" s="74">
        <v>4920.4088897930123</v>
      </c>
      <c r="I31" s="15">
        <f t="shared" si="0"/>
        <v>5416.6123201508017</v>
      </c>
    </row>
    <row r="32" spans="1:9" x14ac:dyDescent="0.4">
      <c r="A32" s="60"/>
      <c r="C32" s="1" t="s">
        <v>42</v>
      </c>
      <c r="D32" s="1">
        <v>4388.0655152425734</v>
      </c>
      <c r="E32" s="1">
        <v>4955.1221441672333</v>
      </c>
      <c r="I32" s="15">
        <f t="shared" si="0"/>
        <v>5416.6123201508017</v>
      </c>
    </row>
    <row r="33" spans="1:14" x14ac:dyDescent="0.4">
      <c r="A33" s="60"/>
      <c r="C33" s="74" t="s">
        <v>44</v>
      </c>
      <c r="D33" s="74">
        <v>4047.408281695682</v>
      </c>
      <c r="E33" s="74">
        <v>4737.3186189345925</v>
      </c>
      <c r="I33" s="15">
        <f t="shared" si="0"/>
        <v>5416.6123201508017</v>
      </c>
      <c r="M33" s="30"/>
      <c r="N33" s="30"/>
    </row>
    <row r="34" spans="1:14" x14ac:dyDescent="0.4">
      <c r="A34" s="60"/>
      <c r="C34" s="1" t="s">
        <v>43</v>
      </c>
      <c r="D34" s="1">
        <v>5421.2602407201375</v>
      </c>
      <c r="E34" s="1">
        <v>5756.708422314714</v>
      </c>
      <c r="I34" s="15">
        <f t="shared" si="0"/>
        <v>5416.6123201508017</v>
      </c>
      <c r="M34" s="30"/>
      <c r="N34" s="30"/>
    </row>
    <row r="35" spans="1:14" x14ac:dyDescent="0.4">
      <c r="C35" s="74" t="s">
        <v>38</v>
      </c>
      <c r="D35" s="74">
        <v>4901.5589908362153</v>
      </c>
      <c r="E35" s="74">
        <v>5754.1725924836119</v>
      </c>
      <c r="I35" s="15">
        <f t="shared" si="0"/>
        <v>5416.6123201508017</v>
      </c>
      <c r="M35" s="30"/>
      <c r="N35" s="30"/>
    </row>
    <row r="36" spans="1:14" x14ac:dyDescent="0.4">
      <c r="C36" s="1" t="s">
        <v>36</v>
      </c>
      <c r="D36" s="1">
        <v>4901.3130989008223</v>
      </c>
      <c r="E36" s="1">
        <v>4884.5131470144897</v>
      </c>
      <c r="I36" s="15">
        <f t="shared" si="0"/>
        <v>5416.6123201508017</v>
      </c>
      <c r="M36" s="30"/>
      <c r="N36" s="30"/>
    </row>
    <row r="37" spans="1:14" x14ac:dyDescent="0.4">
      <c r="C37" s="74" t="s">
        <v>46</v>
      </c>
      <c r="D37" s="74">
        <v>4177.0504661568348</v>
      </c>
      <c r="E37" s="74">
        <v>4730.9572438660161</v>
      </c>
      <c r="I37" s="15">
        <f t="shared" si="0"/>
        <v>5416.6123201508017</v>
      </c>
      <c r="M37" s="30"/>
      <c r="N37" s="30"/>
    </row>
    <row r="38" spans="1:14" x14ac:dyDescent="0.4">
      <c r="C38" s="1" t="s">
        <v>40</v>
      </c>
      <c r="D38" s="1">
        <v>5021.7441930091136</v>
      </c>
      <c r="E38" s="1">
        <v>5100.8083901635046</v>
      </c>
      <c r="I38" s="15">
        <f t="shared" si="0"/>
        <v>5416.6123201508017</v>
      </c>
      <c r="M38" s="30"/>
      <c r="N38" s="30"/>
    </row>
    <row r="39" spans="1:14" x14ac:dyDescent="0.4">
      <c r="C39" s="74" t="s">
        <v>54</v>
      </c>
      <c r="D39" s="74">
        <v>6097.3408166505142</v>
      </c>
      <c r="E39" s="74">
        <v>6851.8232104516183</v>
      </c>
      <c r="I39" s="15">
        <f t="shared" si="0"/>
        <v>5416.6123201508017</v>
      </c>
      <c r="M39" s="30"/>
      <c r="N39" s="30"/>
    </row>
    <row r="40" spans="1:14" x14ac:dyDescent="0.4">
      <c r="C40" s="1" t="s">
        <v>50</v>
      </c>
      <c r="D40" s="1">
        <v>4952.5544040482264</v>
      </c>
      <c r="E40" s="1">
        <v>5249.3987049467723</v>
      </c>
      <c r="I40" s="15">
        <f t="shared" si="0"/>
        <v>5416.6123201508017</v>
      </c>
      <c r="M40" s="30"/>
      <c r="N40" s="30"/>
    </row>
    <row r="41" spans="1:14" x14ac:dyDescent="0.4">
      <c r="C41" s="74" t="s">
        <v>55</v>
      </c>
      <c r="D41" s="74">
        <v>4859.9702730188528</v>
      </c>
      <c r="E41" s="74">
        <v>5180.5557360643588</v>
      </c>
      <c r="I41" s="15">
        <f t="shared" si="0"/>
        <v>5416.6123201508017</v>
      </c>
      <c r="M41" s="30"/>
      <c r="N41" s="30"/>
    </row>
    <row r="42" spans="1:14" x14ac:dyDescent="0.4">
      <c r="C42" s="1" t="s">
        <v>53</v>
      </c>
      <c r="D42" s="1">
        <v>5151.1469098495518</v>
      </c>
      <c r="E42" s="1">
        <v>5379.1594974226355</v>
      </c>
      <c r="I42" s="15">
        <f t="shared" si="0"/>
        <v>5416.6123201508017</v>
      </c>
      <c r="M42" s="30"/>
      <c r="N42" s="30"/>
    </row>
    <row r="43" spans="1:14" x14ac:dyDescent="0.4">
      <c r="C43" s="74" t="s">
        <v>37</v>
      </c>
      <c r="D43" s="74">
        <v>4965.5497647258717</v>
      </c>
      <c r="E43" s="74">
        <v>5067.4621067600847</v>
      </c>
      <c r="I43" s="15">
        <f t="shared" si="0"/>
        <v>5416.6123201508017</v>
      </c>
      <c r="M43" s="30"/>
      <c r="N43" s="30"/>
    </row>
    <row r="44" spans="1:14" x14ac:dyDescent="0.4">
      <c r="C44" s="1" t="s">
        <v>39</v>
      </c>
      <c r="D44" s="1">
        <v>5626.0794323185073</v>
      </c>
      <c r="E44" s="1">
        <v>5846.854183632985</v>
      </c>
      <c r="I44" s="15">
        <f t="shared" si="0"/>
        <v>5416.6123201508017</v>
      </c>
      <c r="M44" s="30"/>
      <c r="N44" s="30"/>
    </row>
    <row r="45" spans="1:14" x14ac:dyDescent="0.4">
      <c r="C45" s="74" t="s">
        <v>52</v>
      </c>
      <c r="D45" s="74">
        <v>4238.4507336410134</v>
      </c>
      <c r="E45" s="74">
        <v>4612.2541261587157</v>
      </c>
      <c r="I45" s="15">
        <f t="shared" si="0"/>
        <v>5416.6123201508017</v>
      </c>
      <c r="M45" s="30"/>
      <c r="N45" s="30"/>
    </row>
    <row r="46" spans="1:14" x14ac:dyDescent="0.4">
      <c r="C46" s="1" t="s">
        <v>41</v>
      </c>
      <c r="D46" s="1">
        <v>5369.0157056961543</v>
      </c>
      <c r="E46" s="1">
        <v>5547.599306550087</v>
      </c>
      <c r="I46" s="15">
        <f t="shared" si="0"/>
        <v>5416.6123201508017</v>
      </c>
      <c r="M46" s="30"/>
      <c r="N46" s="30"/>
    </row>
    <row r="47" spans="1:14" x14ac:dyDescent="0.4">
      <c r="C47" s="74" t="s">
        <v>51</v>
      </c>
      <c r="D47" s="74">
        <v>4698.3752362845689</v>
      </c>
      <c r="E47" s="74">
        <v>4683.3999891420408</v>
      </c>
      <c r="I47" s="15">
        <f t="shared" si="0"/>
        <v>5416.6123201508017</v>
      </c>
      <c r="M47" s="30"/>
      <c r="N47" s="30"/>
    </row>
    <row r="48" spans="1:14" x14ac:dyDescent="0.4">
      <c r="C48" s="1" t="s">
        <v>45</v>
      </c>
      <c r="D48" s="1">
        <v>5058.2114837019863</v>
      </c>
      <c r="E48" s="1">
        <v>5429.8751489904771</v>
      </c>
      <c r="I48" s="15">
        <f t="shared" si="0"/>
        <v>5416.6123201508017</v>
      </c>
      <c r="M48" s="30"/>
      <c r="N48" s="30"/>
    </row>
    <row r="49" spans="3:14" x14ac:dyDescent="0.4">
      <c r="C49" s="75" t="s">
        <v>58</v>
      </c>
      <c r="D49" s="75">
        <v>5049.1974500946326</v>
      </c>
      <c r="E49" s="75">
        <v>5416.6123201508017</v>
      </c>
      <c r="I49" s="15">
        <f t="shared" si="0"/>
        <v>5416.6123201508017</v>
      </c>
      <c r="M49" s="30"/>
      <c r="N49" s="30"/>
    </row>
    <row r="50" spans="3:14" x14ac:dyDescent="0.4">
      <c r="M50" s="30"/>
      <c r="N50" s="30"/>
    </row>
    <row r="51" spans="3:14" x14ac:dyDescent="0.4">
      <c r="M51" s="30"/>
      <c r="N51" s="30"/>
    </row>
    <row r="52" spans="3:14" x14ac:dyDescent="0.4">
      <c r="M52" s="30"/>
      <c r="N52" s="30"/>
    </row>
    <row r="53" spans="3:14" x14ac:dyDescent="0.4">
      <c r="M53" s="30"/>
      <c r="N53" s="30"/>
    </row>
    <row r="54" spans="3:14" x14ac:dyDescent="0.4">
      <c r="M54" s="30"/>
      <c r="N54" s="30"/>
    </row>
  </sheetData>
  <hyperlinks>
    <hyperlink ref="A28" location="'Regional utveckling'!A1" display="Regional utveckling" xr:uid="{00000000-0004-0000-1800-000000000000}"/>
    <hyperlink ref="A27" location="'Läkemedel'!A1" display="Läkemedel" xr:uid="{00000000-0004-0000-1800-000001000000}"/>
    <hyperlink ref="A26" location="'Övrig hälso- och sjukvård'!A1" display="Övrig hälso- och sjukvård" xr:uid="{00000000-0004-0000-1800-000002000000}"/>
    <hyperlink ref="A25" location="'Tandvård'!A1" display="Tandvård" xr:uid="{00000000-0004-0000-1800-000003000000}"/>
    <hyperlink ref="A24" location="'Specialiserad psykiatrisk vård'!A1" display="Specialiserad psykiatrisk vård" xr:uid="{00000000-0004-0000-1800-000004000000}"/>
    <hyperlink ref="A23" location="'Specialiserad somatisk vård'!A1" display="Specialiserad somatisk vård" xr:uid="{00000000-0004-0000-1800-000005000000}"/>
    <hyperlink ref="A22" location="'Vårdcentraler'!A1" display="Vårdcentraler" xr:uid="{00000000-0004-0000-1800-000006000000}"/>
    <hyperlink ref="A9" location="'Primärvård'!A1" display="Primärvård" xr:uid="{00000000-0004-0000-1800-000007000000}"/>
    <hyperlink ref="A8" location="'Vårdplatser'!A1" display="Vårdplatser" xr:uid="{00000000-0004-0000-1800-000008000000}"/>
    <hyperlink ref="A7" location="'Hälso- och sjukvård'!A1" display="Hälso- och sjukvård" xr:uid="{00000000-0004-0000-1800-000009000000}"/>
    <hyperlink ref="A6" location="'Kostnader och intäkter'!A1" display="Kostnader för" xr:uid="{00000000-0004-0000-1800-00000A000000}"/>
    <hyperlink ref="A5" location="'Regionernas ekonomi'!A1" display="Regionernas ekonomi" xr:uid="{00000000-0004-0000-1800-00000B000000}"/>
    <hyperlink ref="A29" location="'Trafik och infrastruktur'!A1" display="Trafik och infrastruktur, samt allmän regional utveckling" xr:uid="{00000000-0004-0000-1800-00000C000000}"/>
    <hyperlink ref="A30" location="'Utbildning och kultur'!A1" display="Utbildning och kultur" xr:uid="{00000000-0004-0000-1800-00000D000000}"/>
    <hyperlink ref="A4" location="Innehåll!A1" display="Innehåll" xr:uid="{00000000-0004-0000-1800-00000E000000}"/>
    <hyperlink ref="A10" location="'Primärvård 1'!A1" display="Primärvård 1" xr:uid="{034CB5DA-37C2-488A-9F92-A05BD5430C55}"/>
    <hyperlink ref="A11" location="'Primärvård 2'!A1" display="Primärvård 2" xr:uid="{18D284CF-321B-4C56-948A-61C1ED9BDF43}"/>
    <hyperlink ref="A12" location="'Primärvård 3'!A1" display="Primärvård 3" xr:uid="{7EC7A33B-8B7F-47F9-A21D-3ECF09C5801F}"/>
    <hyperlink ref="A13" location="'Primärvård 4'!A1" display="Primärvård 4" xr:uid="{E106AD63-2986-4DE5-A124-C8096EA5C07D}"/>
    <hyperlink ref="A14" location="'Allmänläkarvård'!A1" display="Allmänläkarvård" xr:uid="{B4592E13-6360-4D6C-898B-5CF3F94AFB08}"/>
    <hyperlink ref="A15" location="'Sjuksköterskevård'!A1" display="Sjuksköterskevård" xr:uid="{D3CEE50D-5BB1-4059-B622-73B8E5AC0ECE}"/>
    <hyperlink ref="A16" location="'Mödrahälsovård'!A1" display="Mödrahälsovård" xr:uid="{654899E8-5329-4461-B9F5-E2088DF1A1DE}"/>
    <hyperlink ref="A17" location="'Barnhälsovård'!A1" display="Barnhälsovård" xr:uid="{E25C1663-C464-4847-8171-A30C2481BF65}"/>
    <hyperlink ref="A18" location="'Fysio- och arbetsterapi'!A1" display="Fysio- och arbetsterapi" xr:uid="{7C513785-C82C-4D81-AF0C-F1F1D53748C9}"/>
    <hyperlink ref="A19" location="'Primärvårdsansluten hemsjukvård'!A1" display="Primärvårdsansluten hemsjukvård" xr:uid="{5C88EB6F-3000-4559-9C88-2ED40606B8A4}"/>
    <hyperlink ref="A20" location="'Övrig primärvård'!A1" display="Övrig primärvård" xr:uid="{DA56BBD9-639E-40CD-95DD-A9F641F73DFD}"/>
    <hyperlink ref="A21" location="'Sluten primärvård'!A1" display="Sluten primärvård" xr:uid="{0325C163-077C-40D0-AF0C-DB60EF2E06D1}"/>
  </hyperlinks>
  <pageMargins left="0.7" right="0.7" top="0.75" bottom="0.75" header="0.3" footer="0.3"/>
  <pageSetup paperSize="9" orientation="landscape" r:id="rId1"/>
  <rowBreaks count="1" manualBreakCount="1">
    <brk id="24" min="2" max="7"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13">
    <tabColor theme="9" tint="0.79998168889431442"/>
  </sheetPr>
  <dimension ref="A1:I34"/>
  <sheetViews>
    <sheetView showGridLines="0" showRowColHeaders="0" zoomScaleNormal="100" workbookViewId="0"/>
  </sheetViews>
  <sheetFormatPr defaultRowHeight="16.8" x14ac:dyDescent="0.4"/>
  <cols>
    <col min="1" max="1" width="59.5" customWidth="1"/>
    <col min="2" max="2" width="5.19921875" customWidth="1"/>
    <col min="3" max="3" width="36.5" customWidth="1"/>
    <col min="4" max="4" width="13" customWidth="1"/>
    <col min="5" max="5" width="13.19921875" customWidth="1"/>
    <col min="6" max="6" width="11" customWidth="1"/>
    <col min="7" max="7" width="12.69921875" customWidth="1"/>
    <col min="8" max="8" width="11.5" customWidth="1"/>
    <col min="9" max="9" width="15.69921875" customWidth="1"/>
    <col min="10" max="10" width="11" customWidth="1"/>
    <col min="11" max="11" width="9.69921875" customWidth="1"/>
  </cols>
  <sheetData>
    <row r="1" spans="1:9" ht="40.049999999999997" customHeight="1" x14ac:dyDescent="0.6">
      <c r="A1" s="2" t="s">
        <v>8</v>
      </c>
    </row>
    <row r="2" spans="1:9" x14ac:dyDescent="0.4">
      <c r="A2" s="42"/>
    </row>
    <row r="3" spans="1:9" x14ac:dyDescent="0.4">
      <c r="A3" s="254"/>
      <c r="C3" s="3" t="s">
        <v>424</v>
      </c>
    </row>
    <row r="4" spans="1:9" x14ac:dyDescent="0.4">
      <c r="A4" s="261" t="s">
        <v>14</v>
      </c>
      <c r="C4" s="100"/>
      <c r="D4" s="100"/>
      <c r="E4" s="100"/>
      <c r="F4" s="154" t="s">
        <v>108</v>
      </c>
      <c r="G4" s="155"/>
      <c r="H4" s="154" t="s">
        <v>115</v>
      </c>
      <c r="I4" s="156"/>
    </row>
    <row r="5" spans="1:9" x14ac:dyDescent="0.4">
      <c r="A5" s="255" t="s">
        <v>0</v>
      </c>
      <c r="C5" s="73"/>
      <c r="D5" s="73"/>
      <c r="E5" s="336" t="s">
        <v>415</v>
      </c>
      <c r="F5" s="134"/>
      <c r="G5" s="340" t="s">
        <v>110</v>
      </c>
      <c r="H5" s="338" t="s">
        <v>113</v>
      </c>
      <c r="I5" s="336" t="s">
        <v>103</v>
      </c>
    </row>
    <row r="6" spans="1:9" x14ac:dyDescent="0.4">
      <c r="A6" s="11" t="s">
        <v>2</v>
      </c>
      <c r="C6" s="137"/>
      <c r="D6" s="137" t="s">
        <v>107</v>
      </c>
      <c r="E6" s="337"/>
      <c r="F6" s="138" t="s">
        <v>109</v>
      </c>
      <c r="G6" s="341"/>
      <c r="H6" s="339"/>
      <c r="I6" s="337"/>
    </row>
    <row r="7" spans="1:9" x14ac:dyDescent="0.4">
      <c r="A7" s="11" t="s">
        <v>4</v>
      </c>
      <c r="C7" s="75" t="s">
        <v>69</v>
      </c>
      <c r="D7" s="74"/>
      <c r="E7" s="74"/>
      <c r="F7" s="85"/>
      <c r="G7" s="136"/>
      <c r="H7" s="74"/>
      <c r="I7" s="74"/>
    </row>
    <row r="8" spans="1:9" x14ac:dyDescent="0.4">
      <c r="A8" s="11" t="s">
        <v>6</v>
      </c>
      <c r="C8" s="49" t="s">
        <v>104</v>
      </c>
      <c r="D8" s="1">
        <v>10484009</v>
      </c>
      <c r="E8" s="1">
        <v>996.43142136011056</v>
      </c>
      <c r="F8" s="164">
        <v>168284</v>
      </c>
      <c r="G8" s="165">
        <v>15.994212262901037</v>
      </c>
      <c r="H8" s="169">
        <v>6414083</v>
      </c>
      <c r="I8" s="170">
        <v>609.61354005054</v>
      </c>
    </row>
    <row r="9" spans="1:9" x14ac:dyDescent="0.4">
      <c r="A9" s="11" t="s">
        <v>8</v>
      </c>
      <c r="C9" s="76" t="s">
        <v>98</v>
      </c>
      <c r="D9" s="74">
        <v>430997</v>
      </c>
      <c r="E9" s="74">
        <v>40.963237756848891</v>
      </c>
      <c r="F9" s="166">
        <v>383</v>
      </c>
      <c r="G9" s="167">
        <v>3.6401460012188309E-2</v>
      </c>
      <c r="H9" s="171">
        <v>15800</v>
      </c>
      <c r="I9" s="172">
        <v>1.5016790292234341</v>
      </c>
    </row>
    <row r="10" spans="1:9" x14ac:dyDescent="0.4">
      <c r="A10" s="284" t="s">
        <v>91</v>
      </c>
      <c r="C10" s="49" t="s">
        <v>105</v>
      </c>
      <c r="D10" s="1">
        <v>22</v>
      </c>
      <c r="E10" s="20">
        <v>2.0909454837288325E-3</v>
      </c>
      <c r="F10" s="168">
        <v>0</v>
      </c>
      <c r="G10" s="165">
        <v>6.6970739335914318E-4</v>
      </c>
      <c r="H10" s="169">
        <v>1</v>
      </c>
      <c r="I10" s="170">
        <v>9.504297653312875E-5</v>
      </c>
    </row>
    <row r="11" spans="1:9" x14ac:dyDescent="0.4">
      <c r="A11" s="284" t="s">
        <v>92</v>
      </c>
      <c r="C11" s="76" t="s">
        <v>97</v>
      </c>
      <c r="D11" s="74">
        <v>90913</v>
      </c>
      <c r="E11" s="74">
        <v>8.640642125556333</v>
      </c>
      <c r="F11" s="166">
        <v>2</v>
      </c>
      <c r="G11" s="167">
        <v>1.900859530662575E-4</v>
      </c>
      <c r="H11" s="171">
        <v>6944</v>
      </c>
      <c r="I11" s="172">
        <v>0.65997842904604598</v>
      </c>
    </row>
    <row r="12" spans="1:9" x14ac:dyDescent="0.4">
      <c r="A12" s="284" t="s">
        <v>93</v>
      </c>
      <c r="C12" s="49" t="s">
        <v>100</v>
      </c>
      <c r="D12" s="1">
        <v>229284</v>
      </c>
      <c r="E12" s="20">
        <v>21.79183383142189</v>
      </c>
      <c r="F12" s="168">
        <v>0</v>
      </c>
      <c r="G12" s="165">
        <v>0</v>
      </c>
      <c r="H12" s="169">
        <v>39850</v>
      </c>
      <c r="I12" s="170">
        <v>3.7874626148451807</v>
      </c>
    </row>
    <row r="13" spans="1:9" x14ac:dyDescent="0.4">
      <c r="A13" s="283" t="s">
        <v>94</v>
      </c>
      <c r="C13" s="76" t="s">
        <v>101</v>
      </c>
      <c r="D13" s="74">
        <v>82658</v>
      </c>
      <c r="E13" s="74">
        <v>7.8560623542753563</v>
      </c>
      <c r="F13" s="166">
        <v>768</v>
      </c>
      <c r="G13" s="167">
        <v>7.2993005977442876E-2</v>
      </c>
      <c r="H13" s="171">
        <v>66769</v>
      </c>
      <c r="I13" s="172">
        <v>6.3459245001404732</v>
      </c>
    </row>
    <row r="14" spans="1:9" x14ac:dyDescent="0.4">
      <c r="A14" s="284" t="s">
        <v>95</v>
      </c>
      <c r="C14" s="173" t="s">
        <v>425</v>
      </c>
      <c r="D14" s="174">
        <v>11317883</v>
      </c>
      <c r="E14" s="175">
        <v>1075.6852883736967</v>
      </c>
      <c r="F14" s="176">
        <v>169437</v>
      </c>
      <c r="G14" s="177">
        <v>16.103796814843736</v>
      </c>
      <c r="H14" s="178">
        <v>6543447</v>
      </c>
      <c r="I14" s="179">
        <v>621.90867966677172</v>
      </c>
    </row>
    <row r="15" spans="1:9" x14ac:dyDescent="0.4">
      <c r="A15" s="284" t="s">
        <v>96</v>
      </c>
      <c r="C15" s="80" t="s">
        <v>112</v>
      </c>
      <c r="D15" s="74"/>
      <c r="E15" s="74"/>
      <c r="F15" s="166"/>
      <c r="G15" s="167"/>
      <c r="H15" s="171"/>
      <c r="I15" s="172"/>
    </row>
    <row r="16" spans="1:9" x14ac:dyDescent="0.4">
      <c r="A16" s="284" t="s">
        <v>97</v>
      </c>
      <c r="C16" s="49" t="s">
        <v>98</v>
      </c>
      <c r="D16" s="1">
        <v>1969273</v>
      </c>
      <c r="E16" s="20">
        <v>187.16556752632405</v>
      </c>
      <c r="F16" s="168">
        <v>129643</v>
      </c>
      <c r="G16" s="165">
        <v>12.32165660668441</v>
      </c>
      <c r="H16" s="169">
        <v>363567</v>
      </c>
      <c r="I16" s="170">
        <v>34.554489849220019</v>
      </c>
    </row>
    <row r="17" spans="1:9" x14ac:dyDescent="0.4">
      <c r="A17" s="284" t="s">
        <v>98</v>
      </c>
      <c r="C17" s="76" t="s">
        <v>105</v>
      </c>
      <c r="D17" s="74">
        <v>7615815</v>
      </c>
      <c r="E17" s="74">
        <v>723.82972632564986</v>
      </c>
      <c r="F17" s="166">
        <v>300986</v>
      </c>
      <c r="G17" s="167">
        <v>28.606605334800289</v>
      </c>
      <c r="H17" s="171">
        <v>756285</v>
      </c>
      <c r="I17" s="172">
        <v>71.879577507357268</v>
      </c>
    </row>
    <row r="18" spans="1:9" x14ac:dyDescent="0.4">
      <c r="A18" s="284" t="s">
        <v>99</v>
      </c>
      <c r="C18" s="49" t="s">
        <v>97</v>
      </c>
      <c r="D18" s="1">
        <v>1847340</v>
      </c>
      <c r="E18" s="20">
        <v>175.57669226871005</v>
      </c>
      <c r="F18" s="168">
        <v>1841</v>
      </c>
      <c r="G18" s="165">
        <v>0.17497411979749003</v>
      </c>
      <c r="H18" s="169">
        <v>129012</v>
      </c>
      <c r="I18" s="170">
        <v>12.261684488492005</v>
      </c>
    </row>
    <row r="19" spans="1:9" x14ac:dyDescent="0.4">
      <c r="A19" s="284" t="s">
        <v>100</v>
      </c>
      <c r="C19" s="76" t="s">
        <v>100</v>
      </c>
      <c r="D19" s="74">
        <v>4279553</v>
      </c>
      <c r="E19" s="74">
        <v>406.74145535128071</v>
      </c>
      <c r="F19" s="166">
        <v>183</v>
      </c>
      <c r="G19" s="167">
        <v>1.7392864705562561E-2</v>
      </c>
      <c r="H19" s="171">
        <v>2411</v>
      </c>
      <c r="I19" s="172">
        <v>0.22914861642137341</v>
      </c>
    </row>
    <row r="20" spans="1:9" x14ac:dyDescent="0.4">
      <c r="A20" s="284" t="s">
        <v>101</v>
      </c>
      <c r="C20" s="49" t="s">
        <v>106</v>
      </c>
      <c r="D20" s="1">
        <v>7775965</v>
      </c>
      <c r="E20" s="20">
        <v>739.05085901743041</v>
      </c>
      <c r="F20" s="168">
        <v>169504</v>
      </c>
      <c r="G20" s="165">
        <v>16.110164694271454</v>
      </c>
      <c r="H20" s="169">
        <v>9348402</v>
      </c>
      <c r="I20" s="170">
        <v>888.49995190825382</v>
      </c>
    </row>
    <row r="21" spans="1:9" x14ac:dyDescent="0.4">
      <c r="A21" s="284" t="s">
        <v>102</v>
      </c>
      <c r="C21" s="76" t="s">
        <v>101</v>
      </c>
      <c r="D21" s="74">
        <v>2999949</v>
      </c>
      <c r="E21" s="74">
        <v>285.12408240758305</v>
      </c>
      <c r="F21" s="166">
        <v>31061</v>
      </c>
      <c r="G21" s="167">
        <v>2.9521298940955121</v>
      </c>
      <c r="H21" s="171">
        <v>2246579</v>
      </c>
      <c r="I21" s="172">
        <v>213.52155517681985</v>
      </c>
    </row>
    <row r="22" spans="1:9" x14ac:dyDescent="0.4">
      <c r="A22" s="11" t="s">
        <v>10</v>
      </c>
      <c r="C22" s="173" t="s">
        <v>111</v>
      </c>
      <c r="D22" s="174">
        <v>26487895</v>
      </c>
      <c r="E22" s="175">
        <v>2517.4883828969782</v>
      </c>
      <c r="F22" s="176">
        <v>633218</v>
      </c>
      <c r="G22" s="177">
        <v>60.182923514354719</v>
      </c>
      <c r="H22" s="178">
        <v>12846256</v>
      </c>
      <c r="I22" s="179">
        <v>1220.9464075465644</v>
      </c>
    </row>
    <row r="23" spans="1:9" x14ac:dyDescent="0.4">
      <c r="A23" s="11" t="s">
        <v>12</v>
      </c>
      <c r="C23" s="24" t="s">
        <v>114</v>
      </c>
    </row>
    <row r="24" spans="1:9" x14ac:dyDescent="0.4">
      <c r="A24" s="11" t="s">
        <v>13</v>
      </c>
      <c r="C24" s="21" t="s">
        <v>363</v>
      </c>
    </row>
    <row r="25" spans="1:9" x14ac:dyDescent="0.4">
      <c r="A25" s="11" t="s">
        <v>1</v>
      </c>
    </row>
    <row r="26" spans="1:9" x14ac:dyDescent="0.4">
      <c r="A26" s="11" t="s">
        <v>3</v>
      </c>
    </row>
    <row r="27" spans="1:9" x14ac:dyDescent="0.4">
      <c r="A27" s="11" t="s">
        <v>5</v>
      </c>
    </row>
    <row r="28" spans="1:9" x14ac:dyDescent="0.4">
      <c r="A28" s="11" t="s">
        <v>7</v>
      </c>
    </row>
    <row r="29" spans="1:9" x14ac:dyDescent="0.4">
      <c r="A29" s="11" t="s">
        <v>9</v>
      </c>
    </row>
    <row r="30" spans="1:9" x14ac:dyDescent="0.4">
      <c r="A30" s="59" t="s">
        <v>11</v>
      </c>
    </row>
    <row r="31" spans="1:9" x14ac:dyDescent="0.4">
      <c r="A31" s="60"/>
    </row>
    <row r="32" spans="1:9" x14ac:dyDescent="0.4">
      <c r="A32" s="60"/>
    </row>
    <row r="33" spans="1:1" x14ac:dyDescent="0.4">
      <c r="A33" s="60"/>
    </row>
    <row r="34" spans="1:1" x14ac:dyDescent="0.4">
      <c r="A34" s="60"/>
    </row>
  </sheetData>
  <mergeCells count="4">
    <mergeCell ref="I5:I6"/>
    <mergeCell ref="H5:H6"/>
    <mergeCell ref="E5:E6"/>
    <mergeCell ref="G5:G6"/>
  </mergeCells>
  <hyperlinks>
    <hyperlink ref="A28" location="'Regional utveckling'!A1" display="Regional utveckling" xr:uid="{00000000-0004-0000-1900-000000000000}"/>
    <hyperlink ref="A27" location="'Läkemedel'!A1" display="Läkemedel" xr:uid="{00000000-0004-0000-1900-000001000000}"/>
    <hyperlink ref="A26" location="'Övrig hälso- och sjukvård'!A1" display="Övrig hälso- och sjukvård" xr:uid="{00000000-0004-0000-1900-000002000000}"/>
    <hyperlink ref="A25" location="'Tandvård'!A1" display="Tandvård" xr:uid="{00000000-0004-0000-1900-000003000000}"/>
    <hyperlink ref="A24" location="'Specialiserad psykiatrisk vård'!A1" display="Specialiserad psykiatrisk vård" xr:uid="{00000000-0004-0000-1900-000004000000}"/>
    <hyperlink ref="A23" location="'Specialiserad somatisk vård'!A1" display="Specialiserad somatisk vård" xr:uid="{00000000-0004-0000-1900-000005000000}"/>
    <hyperlink ref="A22" location="'Vårdcentraler'!A1" display="Vårdcentraler" xr:uid="{00000000-0004-0000-1900-000006000000}"/>
    <hyperlink ref="A9" location="'Primärvård'!A1" display="Primärvård" xr:uid="{00000000-0004-0000-1900-000007000000}"/>
    <hyperlink ref="A8" location="'Vårdplatser'!A1" display="Vårdplatser" xr:uid="{00000000-0004-0000-1900-000008000000}"/>
    <hyperlink ref="A7" location="'Hälso- och sjukvård'!A1" display="Hälso- och sjukvård" xr:uid="{00000000-0004-0000-1900-000009000000}"/>
    <hyperlink ref="A6" location="'Kostnader och intäkter'!A1" display="Kostnader för" xr:uid="{00000000-0004-0000-1900-00000A000000}"/>
    <hyperlink ref="A5" location="'Regionernas ekonomi'!A1" display="Regionernas ekonomi" xr:uid="{00000000-0004-0000-1900-00000B000000}"/>
    <hyperlink ref="A29" location="'Trafik och infrastruktur'!A1" display="Trafik och infrastruktur, samt allmän regional utveckling" xr:uid="{00000000-0004-0000-1900-00000C000000}"/>
    <hyperlink ref="A30" location="'Utbildning och kultur'!A1" display="Utbildning och kultur" xr:uid="{00000000-0004-0000-1900-00000D000000}"/>
    <hyperlink ref="A4" location="Innehåll!A1" display="Innehåll" xr:uid="{00000000-0004-0000-1900-00000E000000}"/>
    <hyperlink ref="A10" location="'Primärvård 1'!A1" display="Primärvård 1" xr:uid="{42E30AB5-435E-449B-B13B-C98F78EA3FB6}"/>
    <hyperlink ref="A11" location="'Primärvård 2'!A1" display="Primärvård 2" xr:uid="{268D999C-FAB4-41BA-AD5D-45136CAF7EF3}"/>
    <hyperlink ref="A12" location="'Primärvård 3'!A1" display="Primärvård 3" xr:uid="{E3A30095-1753-441E-A6AD-A4447EC9DF22}"/>
    <hyperlink ref="A13" location="'Primärvård 4'!A1" display="Primärvård 4" xr:uid="{BA06232E-B3A0-495B-BEDC-693BFB98AD3A}"/>
    <hyperlink ref="A14" location="'Allmänläkarvård'!A1" display="Allmänläkarvård" xr:uid="{F8A4F7D0-F057-49FC-8FB9-02A9A72C03F4}"/>
    <hyperlink ref="A15" location="'Sjuksköterskevård'!A1" display="Sjuksköterskevård" xr:uid="{55F19761-0927-406C-BDD4-12F0FBE8E8FD}"/>
    <hyperlink ref="A16" location="'Mödrahälsovård'!A1" display="Mödrahälsovård" xr:uid="{AF3369F3-2EC2-4A76-AEB8-8A0135929820}"/>
    <hyperlink ref="A17" location="'Barnhälsovård'!A1" display="Barnhälsovård" xr:uid="{4521B5FF-F3A6-44EB-B40C-430CE56ED8DC}"/>
    <hyperlink ref="A18" location="'Fysio- och arbetsterapi'!A1" display="Fysio- och arbetsterapi" xr:uid="{B589EE80-6193-4E11-9944-D69ED744D8AF}"/>
    <hyperlink ref="A19" location="'Primärvårdsansluten hemsjukvård'!A1" display="Primärvårdsansluten hemsjukvård" xr:uid="{71C567B6-40E2-497F-A06C-79C53FDBC0BB}"/>
    <hyperlink ref="A20" location="'Övrig primärvård'!A1" display="Övrig primärvård" xr:uid="{A7F3D42D-1F7E-4C2F-82B9-BD897CAD8621}"/>
    <hyperlink ref="A21" location="'Sluten primärvård'!A1" display="Sluten primärvård" xr:uid="{B3541943-60B6-41D4-A1F7-155C8E73E5A0}"/>
  </hyperlinks>
  <pageMargins left="0.7" right="0.7" top="0.75" bottom="0.75" header="0.3" footer="0.3"/>
  <pageSetup paperSize="9" orientation="landscape" r:id="rId1"/>
  <colBreaks count="1" manualBreakCount="1">
    <brk id="2" max="1048575" man="1"/>
  </colBreak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14">
    <tabColor theme="9" tint="0.79998168889431442"/>
  </sheetPr>
  <dimension ref="A1:V69"/>
  <sheetViews>
    <sheetView showGridLines="0" showRowColHeaders="0" zoomScaleNormal="100" workbookViewId="0"/>
  </sheetViews>
  <sheetFormatPr defaultRowHeight="16.8" x14ac:dyDescent="0.4"/>
  <cols>
    <col min="1" max="1" width="59.5" customWidth="1"/>
    <col min="2" max="2" width="5.19921875" customWidth="1"/>
    <col min="3" max="3" width="50" customWidth="1"/>
    <col min="4" max="4" width="17.19921875" customWidth="1"/>
    <col min="5" max="5" width="16" customWidth="1"/>
    <col min="6" max="6" width="5.19921875" customWidth="1"/>
    <col min="7" max="7" width="24.5" customWidth="1"/>
    <col min="8" max="13" width="23.5" customWidth="1"/>
    <col min="14" max="14" width="40" customWidth="1"/>
    <col min="15" max="18" width="23.5" customWidth="1"/>
    <col min="19" max="19" width="9.69921875" customWidth="1"/>
    <col min="20" max="20" width="11.69921875" customWidth="1"/>
    <col min="21" max="21" width="16" customWidth="1"/>
    <col min="22" max="22" width="11.69921875" customWidth="1"/>
  </cols>
  <sheetData>
    <row r="1" spans="1:22" ht="40.049999999999997" customHeight="1" x14ac:dyDescent="0.6">
      <c r="A1" s="2" t="s">
        <v>8</v>
      </c>
      <c r="D1" s="1"/>
    </row>
    <row r="2" spans="1:22" x14ac:dyDescent="0.4">
      <c r="A2" s="42"/>
      <c r="D2" s="139"/>
      <c r="E2" s="3"/>
      <c r="F2" s="3"/>
    </row>
    <row r="3" spans="1:22" x14ac:dyDescent="0.4">
      <c r="A3" s="254"/>
      <c r="C3" s="101" t="s">
        <v>302</v>
      </c>
      <c r="D3" s="73">
        <v>2021</v>
      </c>
      <c r="E3" s="73">
        <v>2022</v>
      </c>
      <c r="G3" s="9"/>
      <c r="H3" s="9"/>
    </row>
    <row r="4" spans="1:22" x14ac:dyDescent="0.4">
      <c r="A4" s="261" t="s">
        <v>14</v>
      </c>
      <c r="C4" s="1" t="s">
        <v>298</v>
      </c>
      <c r="D4" s="1">
        <v>10046956</v>
      </c>
      <c r="E4" s="1">
        <v>10315725</v>
      </c>
      <c r="G4" s="9"/>
      <c r="H4" s="9"/>
      <c r="I4" s="3"/>
      <c r="J4" s="3"/>
      <c r="K4" s="3"/>
      <c r="L4" s="3"/>
      <c r="M4" s="3"/>
      <c r="N4" s="3"/>
      <c r="O4" s="3"/>
      <c r="P4" s="3"/>
      <c r="Q4" s="3"/>
      <c r="R4" s="3"/>
      <c r="S4" s="3"/>
      <c r="T4" s="3"/>
      <c r="U4" s="3"/>
      <c r="V4" s="3"/>
    </row>
    <row r="5" spans="1:22" x14ac:dyDescent="0.4">
      <c r="A5" s="255" t="s">
        <v>0</v>
      </c>
      <c r="C5" s="74" t="s">
        <v>109</v>
      </c>
      <c r="D5" s="74">
        <v>206295</v>
      </c>
      <c r="E5" s="74">
        <v>168284</v>
      </c>
      <c r="G5" s="9"/>
      <c r="H5" s="9"/>
    </row>
    <row r="6" spans="1:22" x14ac:dyDescent="0.4">
      <c r="A6" s="11" t="s">
        <v>2</v>
      </c>
      <c r="C6" s="16" t="s">
        <v>356</v>
      </c>
      <c r="D6" s="16">
        <v>10455707.800000001</v>
      </c>
      <c r="E6" s="16">
        <v>10652293</v>
      </c>
      <c r="G6" s="9"/>
      <c r="H6" s="9"/>
    </row>
    <row r="7" spans="1:22" x14ac:dyDescent="0.4">
      <c r="A7" s="11" t="s">
        <v>4</v>
      </c>
      <c r="C7" s="74" t="s">
        <v>299</v>
      </c>
      <c r="D7" s="74">
        <v>6775512</v>
      </c>
      <c r="E7" s="74">
        <v>6414083</v>
      </c>
      <c r="G7" s="9"/>
      <c r="H7" s="9"/>
    </row>
    <row r="8" spans="1:22" x14ac:dyDescent="0.4">
      <c r="A8" s="11" t="s">
        <v>6</v>
      </c>
      <c r="C8" s="16" t="s">
        <v>387</v>
      </c>
      <c r="D8" s="16">
        <v>12714208</v>
      </c>
      <c r="E8" s="16">
        <v>12790320.666666666</v>
      </c>
      <c r="G8" s="9"/>
      <c r="H8" s="9"/>
    </row>
    <row r="9" spans="1:22" x14ac:dyDescent="0.4">
      <c r="A9" s="11" t="s">
        <v>8</v>
      </c>
      <c r="C9" s="74" t="s">
        <v>301</v>
      </c>
      <c r="D9" s="181">
        <v>0.45027699019559747</v>
      </c>
      <c r="E9" s="181">
        <v>0.45561282902370648</v>
      </c>
      <c r="G9" s="9"/>
      <c r="H9" s="9"/>
    </row>
    <row r="10" spans="1:22" x14ac:dyDescent="0.4">
      <c r="A10" s="284" t="s">
        <v>91</v>
      </c>
      <c r="C10" s="1" t="s">
        <v>381</v>
      </c>
      <c r="D10" s="169">
        <f>D6/(D15/1000)</f>
        <v>1000.3235452089805</v>
      </c>
      <c r="E10" s="169">
        <f>E6/(E15/1000)</f>
        <v>1012.4256336230115</v>
      </c>
      <c r="G10" s="9"/>
      <c r="H10" s="9"/>
    </row>
    <row r="11" spans="1:22" x14ac:dyDescent="0.4">
      <c r="A11" s="284" t="s">
        <v>92</v>
      </c>
      <c r="C11" s="74" t="s">
        <v>382</v>
      </c>
      <c r="D11" s="171">
        <f>D8/(D15/1000)</f>
        <v>1216.3998711865665</v>
      </c>
      <c r="E11" s="171">
        <f>E8/(E15/1000)</f>
        <v>1215.6301469731916</v>
      </c>
      <c r="G11" s="9"/>
      <c r="H11" s="9"/>
    </row>
    <row r="12" spans="1:22" x14ac:dyDescent="0.4">
      <c r="A12" s="284" t="s">
        <v>93</v>
      </c>
      <c r="C12" s="1" t="s">
        <v>388</v>
      </c>
      <c r="D12" s="169">
        <v>29116.151472590005</v>
      </c>
      <c r="E12" s="169">
        <v>31231.67500037</v>
      </c>
      <c r="G12" s="9"/>
      <c r="H12" s="9"/>
    </row>
    <row r="13" spans="1:22" x14ac:dyDescent="0.4">
      <c r="A13" s="284" t="s">
        <v>94</v>
      </c>
      <c r="C13" s="74" t="s">
        <v>383</v>
      </c>
      <c r="D13" s="171">
        <v>8169.8866894000003</v>
      </c>
      <c r="E13" s="171">
        <v>8802.4631971599993</v>
      </c>
      <c r="G13" s="9"/>
      <c r="H13" s="9"/>
    </row>
    <row r="14" spans="1:22" x14ac:dyDescent="0.4">
      <c r="A14" s="283" t="s">
        <v>95</v>
      </c>
      <c r="C14" s="1" t="s">
        <v>384</v>
      </c>
      <c r="D14" s="169">
        <v>287.85962665599999</v>
      </c>
      <c r="E14" s="169">
        <v>271.66985830480002</v>
      </c>
      <c r="G14" s="9"/>
      <c r="H14" s="9"/>
    </row>
    <row r="15" spans="1:22" x14ac:dyDescent="0.4">
      <c r="A15" s="284" t="s">
        <v>96</v>
      </c>
      <c r="C15" s="74" t="s">
        <v>300</v>
      </c>
      <c r="D15" s="171">
        <v>10452326</v>
      </c>
      <c r="E15" s="171">
        <v>10521556</v>
      </c>
      <c r="G15" s="9"/>
      <c r="H15" s="9"/>
    </row>
    <row r="16" spans="1:22" x14ac:dyDescent="0.4">
      <c r="A16" s="284" t="s">
        <v>97</v>
      </c>
      <c r="C16" s="1" t="s">
        <v>385</v>
      </c>
      <c r="D16" s="169">
        <f>((D12)*1000000)/(D15)</f>
        <v>2785.6145581940332</v>
      </c>
      <c r="E16" s="169">
        <f>((E12)*1000000)/(E15)</f>
        <v>2968.3513541504694</v>
      </c>
      <c r="G16" s="9"/>
      <c r="H16" s="9"/>
    </row>
    <row r="17" spans="1:22" x14ac:dyDescent="0.4">
      <c r="A17" s="284" t="s">
        <v>98</v>
      </c>
      <c r="C17" s="75" t="s">
        <v>386</v>
      </c>
      <c r="D17" s="182">
        <f>D16/(D11/1000)</f>
        <v>2290.0483830837129</v>
      </c>
      <c r="E17" s="182">
        <f>E16/(E11/1000)</f>
        <v>2441.821109439737</v>
      </c>
      <c r="G17" s="9"/>
      <c r="H17" s="9"/>
    </row>
    <row r="18" spans="1:22" x14ac:dyDescent="0.4">
      <c r="A18" s="284" t="s">
        <v>99</v>
      </c>
    </row>
    <row r="19" spans="1:22" x14ac:dyDescent="0.4">
      <c r="A19" s="284" t="s">
        <v>100</v>
      </c>
    </row>
    <row r="20" spans="1:22" x14ac:dyDescent="0.4">
      <c r="A20" s="284" t="s">
        <v>101</v>
      </c>
      <c r="C20" s="21"/>
    </row>
    <row r="21" spans="1:22" x14ac:dyDescent="0.4">
      <c r="A21" s="284" t="s">
        <v>102</v>
      </c>
      <c r="C21" s="22"/>
    </row>
    <row r="22" spans="1:22" x14ac:dyDescent="0.4">
      <c r="A22" s="11" t="s">
        <v>10</v>
      </c>
      <c r="C22" s="22"/>
    </row>
    <row r="23" spans="1:22" x14ac:dyDescent="0.4">
      <c r="A23" s="11" t="s">
        <v>12</v>
      </c>
    </row>
    <row r="24" spans="1:22" x14ac:dyDescent="0.4">
      <c r="A24" s="11" t="s">
        <v>13</v>
      </c>
      <c r="C24" s="21"/>
    </row>
    <row r="25" spans="1:22" x14ac:dyDescent="0.4">
      <c r="A25" s="11" t="s">
        <v>1</v>
      </c>
    </row>
    <row r="26" spans="1:22" x14ac:dyDescent="0.4">
      <c r="A26" s="11" t="s">
        <v>3</v>
      </c>
    </row>
    <row r="27" spans="1:22" x14ac:dyDescent="0.4">
      <c r="A27" s="11" t="s">
        <v>5</v>
      </c>
      <c r="D27" s="239"/>
      <c r="E27" s="239"/>
      <c r="F27" s="1"/>
    </row>
    <row r="28" spans="1:22" x14ac:dyDescent="0.4">
      <c r="A28" s="11" t="s">
        <v>7</v>
      </c>
      <c r="C28" s="239"/>
      <c r="D28" s="239"/>
      <c r="E28" s="239"/>
    </row>
    <row r="29" spans="1:22" x14ac:dyDescent="0.4">
      <c r="A29" s="11" t="s">
        <v>9</v>
      </c>
      <c r="D29" s="239"/>
      <c r="E29" s="239"/>
      <c r="F29" s="1"/>
      <c r="G29" s="1"/>
      <c r="H29" s="1"/>
      <c r="I29" s="1"/>
      <c r="J29" s="1"/>
      <c r="K29" s="1"/>
      <c r="L29" s="1"/>
      <c r="M29" s="1"/>
      <c r="N29" s="1"/>
      <c r="O29" s="1"/>
      <c r="P29" s="1"/>
      <c r="Q29" s="1"/>
      <c r="R29" s="1"/>
      <c r="S29" s="1"/>
      <c r="T29" s="1"/>
      <c r="U29" s="1"/>
      <c r="V29" s="1"/>
    </row>
    <row r="30" spans="1:22" x14ac:dyDescent="0.4">
      <c r="A30" s="59" t="s">
        <v>11</v>
      </c>
      <c r="E30" s="1"/>
      <c r="F30" s="1"/>
    </row>
    <row r="31" spans="1:22" x14ac:dyDescent="0.4">
      <c r="A31" s="60"/>
      <c r="E31" s="36"/>
      <c r="F31" s="1"/>
      <c r="G31" s="1"/>
      <c r="H31" s="1"/>
      <c r="I31" s="1"/>
      <c r="J31" s="1"/>
      <c r="K31" s="1"/>
      <c r="L31" s="1"/>
      <c r="M31" s="1"/>
      <c r="N31" s="1"/>
      <c r="O31" s="1"/>
      <c r="P31" s="1"/>
      <c r="Q31" s="1"/>
      <c r="R31" s="1"/>
      <c r="S31" s="1"/>
      <c r="T31" s="1"/>
      <c r="U31" s="1"/>
      <c r="V31" s="1"/>
    </row>
    <row r="32" spans="1:22" x14ac:dyDescent="0.4">
      <c r="A32" s="60"/>
      <c r="E32" s="1"/>
      <c r="F32" s="1"/>
      <c r="G32" s="1"/>
      <c r="H32" s="1"/>
      <c r="I32" s="1"/>
      <c r="J32" s="1"/>
      <c r="K32" s="1"/>
      <c r="L32" s="1"/>
      <c r="M32" s="1"/>
      <c r="N32" s="1"/>
      <c r="O32" s="1"/>
      <c r="P32" s="1"/>
      <c r="Q32" s="1"/>
      <c r="R32" s="1"/>
      <c r="S32" s="1"/>
      <c r="T32" s="1"/>
      <c r="U32" s="1"/>
      <c r="V32" s="1"/>
    </row>
    <row r="33" spans="1:22" x14ac:dyDescent="0.4">
      <c r="A33" s="60"/>
      <c r="C33" t="s">
        <v>475</v>
      </c>
      <c r="E33" s="1"/>
      <c r="F33" s="36"/>
      <c r="G33" s="1"/>
      <c r="H33" s="1"/>
      <c r="I33" s="1"/>
      <c r="J33" s="1"/>
      <c r="K33" s="1"/>
      <c r="L33" s="1"/>
      <c r="M33" s="1"/>
      <c r="N33" s="1"/>
      <c r="O33" s="1"/>
      <c r="P33" s="1"/>
      <c r="Q33" s="1"/>
      <c r="R33" s="1"/>
      <c r="S33" s="1"/>
      <c r="T33" s="1"/>
      <c r="U33" s="1"/>
      <c r="V33" s="1"/>
    </row>
    <row r="34" spans="1:22" x14ac:dyDescent="0.4">
      <c r="A34" s="60"/>
      <c r="F34" s="1"/>
      <c r="G34" s="1"/>
      <c r="H34" s="1"/>
      <c r="I34" s="1"/>
      <c r="J34" s="1"/>
      <c r="K34" s="1"/>
      <c r="L34" s="1"/>
      <c r="M34" s="1"/>
      <c r="N34" s="1"/>
      <c r="O34" s="1"/>
      <c r="P34" s="1"/>
      <c r="Q34" s="1"/>
      <c r="R34" s="1"/>
      <c r="S34" s="1"/>
      <c r="T34" s="1"/>
      <c r="U34" s="1"/>
      <c r="V34" s="1"/>
    </row>
    <row r="35" spans="1:22" x14ac:dyDescent="0.4">
      <c r="F35" s="1"/>
      <c r="G35" s="36"/>
      <c r="H35" s="36"/>
      <c r="I35" s="36"/>
      <c r="J35" s="36"/>
      <c r="K35" s="36"/>
      <c r="L35" s="36"/>
      <c r="M35" s="36"/>
      <c r="N35" s="36"/>
      <c r="O35" s="36"/>
      <c r="P35" s="36"/>
      <c r="Q35" s="36"/>
      <c r="R35" s="36"/>
      <c r="S35" s="36"/>
      <c r="T35" s="36"/>
      <c r="U35" s="36"/>
      <c r="V35" s="36"/>
    </row>
    <row r="36" spans="1:22" x14ac:dyDescent="0.4">
      <c r="G36" s="1"/>
      <c r="H36" s="1"/>
      <c r="I36" s="1"/>
      <c r="J36" s="1"/>
      <c r="K36" s="1"/>
      <c r="L36" s="1"/>
      <c r="M36" s="1"/>
      <c r="N36" s="1"/>
      <c r="O36" s="1"/>
      <c r="P36" s="1"/>
      <c r="Q36" s="1"/>
      <c r="R36" s="1"/>
      <c r="S36" s="1"/>
      <c r="T36" s="1"/>
      <c r="U36" s="1"/>
      <c r="V36" s="1"/>
    </row>
    <row r="37" spans="1:22" x14ac:dyDescent="0.4">
      <c r="G37" s="1"/>
      <c r="H37" s="1"/>
      <c r="I37" s="1"/>
      <c r="J37" s="1"/>
      <c r="K37" s="1"/>
      <c r="L37" s="1"/>
      <c r="M37" s="1"/>
      <c r="N37" s="1"/>
      <c r="O37" s="1"/>
      <c r="P37" s="1"/>
      <c r="Q37" s="1"/>
      <c r="R37" s="1"/>
      <c r="S37" s="1"/>
      <c r="T37" s="1"/>
      <c r="U37" s="1"/>
      <c r="V37" s="1"/>
    </row>
    <row r="41" spans="1:22" x14ac:dyDescent="0.4">
      <c r="E41" s="1"/>
    </row>
    <row r="43" spans="1:22" x14ac:dyDescent="0.4">
      <c r="E43" s="1"/>
      <c r="F43" s="1"/>
    </row>
    <row r="44" spans="1:22" x14ac:dyDescent="0.4">
      <c r="E44" s="1"/>
    </row>
    <row r="45" spans="1:22" x14ac:dyDescent="0.4">
      <c r="E45" s="1"/>
      <c r="F45" s="1"/>
      <c r="G45" s="1"/>
      <c r="H45" s="1"/>
      <c r="I45" s="1"/>
      <c r="J45" s="1"/>
      <c r="K45" s="1"/>
      <c r="L45" s="1"/>
      <c r="M45" s="1"/>
      <c r="N45" s="1"/>
      <c r="O45" s="1"/>
      <c r="P45" s="1"/>
      <c r="Q45" s="1"/>
      <c r="R45" s="1"/>
      <c r="S45" s="1"/>
      <c r="T45" s="1"/>
      <c r="U45" s="1"/>
      <c r="V45" s="1"/>
    </row>
    <row r="46" spans="1:22" x14ac:dyDescent="0.4">
      <c r="E46" s="1"/>
      <c r="F46" s="1"/>
    </row>
    <row r="47" spans="1:22" x14ac:dyDescent="0.4">
      <c r="E47" s="36"/>
      <c r="F47" s="1"/>
      <c r="G47" s="1"/>
      <c r="H47" s="1"/>
      <c r="I47" s="1"/>
      <c r="J47" s="1"/>
      <c r="K47" s="1"/>
      <c r="L47" s="1"/>
      <c r="M47" s="1"/>
      <c r="N47" s="1"/>
      <c r="O47" s="1"/>
      <c r="P47" s="1"/>
      <c r="Q47" s="1"/>
      <c r="R47" s="1"/>
      <c r="S47" s="1"/>
      <c r="T47" s="1"/>
      <c r="U47" s="1"/>
      <c r="V47" s="1"/>
    </row>
    <row r="48" spans="1:22" x14ac:dyDescent="0.4">
      <c r="E48" s="1"/>
      <c r="F48" s="1"/>
      <c r="G48" s="1"/>
      <c r="H48" s="1"/>
      <c r="I48" s="1"/>
      <c r="J48" s="1"/>
      <c r="K48" s="1"/>
      <c r="L48" s="1"/>
      <c r="M48" s="1"/>
      <c r="N48" s="1"/>
      <c r="O48" s="1"/>
      <c r="P48" s="1"/>
      <c r="Q48" s="1"/>
      <c r="R48" s="1"/>
      <c r="S48" s="1"/>
      <c r="T48" s="1"/>
      <c r="U48" s="1"/>
      <c r="V48" s="1"/>
    </row>
    <row r="49" spans="5:22" x14ac:dyDescent="0.4">
      <c r="E49" s="1"/>
      <c r="F49" s="36"/>
      <c r="G49" s="1"/>
      <c r="H49" s="1"/>
      <c r="I49" s="1"/>
      <c r="J49" s="1"/>
      <c r="K49" s="1"/>
      <c r="L49" s="1"/>
      <c r="M49" s="1"/>
      <c r="N49" s="1"/>
      <c r="O49" s="1"/>
      <c r="P49" s="1"/>
      <c r="Q49" s="1"/>
      <c r="R49" s="1"/>
      <c r="S49" s="1"/>
      <c r="T49" s="1"/>
      <c r="U49" s="1"/>
      <c r="V49" s="1"/>
    </row>
    <row r="50" spans="5:22" x14ac:dyDescent="0.4">
      <c r="F50" s="1"/>
      <c r="G50" s="1"/>
      <c r="H50" s="1"/>
      <c r="I50" s="1"/>
      <c r="J50" s="1"/>
      <c r="K50" s="1"/>
      <c r="L50" s="1"/>
      <c r="M50" s="1"/>
      <c r="N50" s="1"/>
      <c r="O50" s="1"/>
      <c r="P50" s="1"/>
      <c r="Q50" s="1"/>
      <c r="R50" s="1"/>
      <c r="S50" s="1"/>
      <c r="T50" s="1"/>
      <c r="U50" s="1"/>
      <c r="V50" s="1"/>
    </row>
    <row r="51" spans="5:22" x14ac:dyDescent="0.4">
      <c r="E51" s="1"/>
      <c r="F51" s="1"/>
      <c r="G51" s="36"/>
      <c r="H51" s="36"/>
      <c r="I51" s="36"/>
      <c r="J51" s="36"/>
      <c r="K51" s="36"/>
      <c r="L51" s="36"/>
      <c r="M51" s="36"/>
      <c r="N51" s="36"/>
      <c r="O51" s="36"/>
      <c r="P51" s="36"/>
      <c r="Q51" s="36"/>
      <c r="R51" s="36"/>
      <c r="S51" s="36"/>
      <c r="T51" s="36"/>
      <c r="U51" s="36"/>
      <c r="V51" s="36"/>
    </row>
    <row r="52" spans="5:22" x14ac:dyDescent="0.4">
      <c r="E52" s="1"/>
      <c r="G52" s="1"/>
      <c r="H52" s="1"/>
      <c r="I52" s="1"/>
      <c r="J52" s="1"/>
      <c r="K52" s="1"/>
      <c r="L52" s="1"/>
      <c r="M52" s="1"/>
      <c r="N52" s="1"/>
      <c r="O52" s="1"/>
      <c r="P52" s="1"/>
      <c r="Q52" s="1"/>
      <c r="R52" s="1"/>
      <c r="S52" s="1"/>
      <c r="T52" s="1"/>
      <c r="U52" s="1"/>
      <c r="V52" s="1"/>
    </row>
    <row r="53" spans="5:22" x14ac:dyDescent="0.4">
      <c r="E53" s="1"/>
      <c r="F53" s="1"/>
      <c r="G53" s="1"/>
      <c r="H53" s="1"/>
      <c r="I53" s="1"/>
      <c r="J53" s="1"/>
      <c r="K53" s="1"/>
      <c r="L53" s="1"/>
      <c r="M53" s="1"/>
      <c r="N53" s="1"/>
      <c r="O53" s="1"/>
      <c r="P53" s="1"/>
      <c r="Q53" s="1"/>
      <c r="R53" s="1"/>
      <c r="S53" s="1"/>
      <c r="T53" s="1"/>
      <c r="U53" s="1"/>
      <c r="V53" s="1"/>
    </row>
    <row r="54" spans="5:22" x14ac:dyDescent="0.4">
      <c r="E54" s="1"/>
      <c r="F54" s="1"/>
    </row>
    <row r="55" spans="5:22" x14ac:dyDescent="0.4">
      <c r="E55" s="36"/>
      <c r="F55" s="1"/>
      <c r="G55" s="1"/>
      <c r="H55" s="1"/>
      <c r="I55" s="1"/>
      <c r="J55" s="1"/>
      <c r="K55" s="1"/>
      <c r="L55" s="1"/>
      <c r="M55" s="1"/>
      <c r="N55" s="1"/>
      <c r="O55" s="1"/>
      <c r="P55" s="1"/>
      <c r="Q55" s="1"/>
      <c r="R55" s="1"/>
      <c r="S55" s="1"/>
      <c r="T55" s="1"/>
      <c r="U55" s="1"/>
      <c r="V55" s="1"/>
    </row>
    <row r="56" spans="5:22" x14ac:dyDescent="0.4">
      <c r="E56" s="1"/>
      <c r="F56" s="1"/>
      <c r="G56" s="1"/>
      <c r="H56" s="1"/>
      <c r="I56" s="1"/>
      <c r="J56" s="1"/>
      <c r="K56" s="1"/>
      <c r="L56" s="1"/>
      <c r="M56" s="1"/>
      <c r="N56" s="1"/>
      <c r="O56" s="1"/>
      <c r="P56" s="1"/>
      <c r="Q56" s="1"/>
      <c r="R56" s="1"/>
      <c r="S56" s="1"/>
      <c r="T56" s="1"/>
      <c r="U56" s="1"/>
      <c r="V56" s="1"/>
    </row>
    <row r="57" spans="5:22" x14ac:dyDescent="0.4">
      <c r="E57" s="1"/>
      <c r="F57" s="36"/>
      <c r="G57" s="1"/>
      <c r="H57" s="1"/>
      <c r="I57" s="1"/>
      <c r="J57" s="1"/>
      <c r="K57" s="1"/>
      <c r="L57" s="1"/>
      <c r="M57" s="1"/>
      <c r="N57" s="1"/>
      <c r="O57" s="1"/>
      <c r="P57" s="1"/>
      <c r="Q57" s="1"/>
      <c r="R57" s="1"/>
      <c r="S57" s="1"/>
      <c r="T57" s="1"/>
      <c r="U57" s="1"/>
      <c r="V57" s="1"/>
    </row>
    <row r="58" spans="5:22" x14ac:dyDescent="0.4">
      <c r="F58" s="1"/>
      <c r="G58" s="1"/>
      <c r="H58" s="1"/>
      <c r="I58" s="1"/>
      <c r="J58" s="1"/>
      <c r="K58" s="1"/>
      <c r="L58" s="1"/>
      <c r="M58" s="1"/>
      <c r="N58" s="1"/>
      <c r="O58" s="1"/>
      <c r="P58" s="1"/>
      <c r="Q58" s="1"/>
      <c r="R58" s="1"/>
      <c r="S58" s="1"/>
      <c r="T58" s="1"/>
      <c r="U58" s="1"/>
      <c r="V58" s="1"/>
    </row>
    <row r="59" spans="5:22" x14ac:dyDescent="0.4">
      <c r="E59" s="1"/>
      <c r="F59" s="1"/>
      <c r="G59" s="36"/>
      <c r="H59" s="36"/>
      <c r="I59" s="36"/>
      <c r="J59" s="36"/>
      <c r="K59" s="36"/>
      <c r="L59" s="36"/>
      <c r="M59" s="36"/>
      <c r="N59" s="36"/>
      <c r="O59" s="36"/>
      <c r="P59" s="36"/>
      <c r="Q59" s="36"/>
      <c r="R59" s="36"/>
      <c r="S59" s="36"/>
      <c r="T59" s="36"/>
      <c r="U59" s="36"/>
      <c r="V59" s="36"/>
    </row>
    <row r="60" spans="5:22" x14ac:dyDescent="0.4">
      <c r="E60" s="1"/>
      <c r="G60" s="1"/>
      <c r="H60" s="1"/>
      <c r="I60" s="1"/>
      <c r="J60" s="1"/>
      <c r="K60" s="1"/>
      <c r="L60" s="1"/>
      <c r="M60" s="1"/>
      <c r="N60" s="1"/>
      <c r="O60" s="1"/>
      <c r="P60" s="1"/>
      <c r="Q60" s="1"/>
      <c r="R60" s="1"/>
      <c r="S60" s="1"/>
      <c r="T60" s="1"/>
      <c r="U60" s="1"/>
      <c r="V60" s="1"/>
    </row>
    <row r="61" spans="5:22" x14ac:dyDescent="0.4">
      <c r="E61" s="1"/>
      <c r="F61" s="1"/>
      <c r="G61" s="1"/>
      <c r="H61" s="1"/>
      <c r="I61" s="1"/>
      <c r="J61" s="1"/>
      <c r="K61" s="1"/>
      <c r="L61" s="1"/>
      <c r="M61" s="1"/>
      <c r="N61" s="1"/>
      <c r="O61" s="1"/>
      <c r="P61" s="1"/>
      <c r="Q61" s="1"/>
      <c r="R61" s="1"/>
      <c r="S61" s="1"/>
      <c r="T61" s="1"/>
      <c r="U61" s="1"/>
      <c r="V61" s="1"/>
    </row>
    <row r="62" spans="5:22" x14ac:dyDescent="0.4">
      <c r="E62" s="1"/>
      <c r="F62" s="1"/>
    </row>
    <row r="63" spans="5:22" x14ac:dyDescent="0.4">
      <c r="E63" s="36"/>
      <c r="F63" s="1"/>
      <c r="G63" s="1"/>
      <c r="H63" s="1"/>
      <c r="I63" s="1"/>
      <c r="J63" s="1"/>
      <c r="K63" s="1"/>
      <c r="L63" s="1"/>
      <c r="M63" s="1"/>
      <c r="N63" s="1"/>
      <c r="O63" s="1"/>
      <c r="P63" s="1"/>
      <c r="Q63" s="1"/>
      <c r="R63" s="1"/>
      <c r="S63" s="1"/>
      <c r="T63" s="1"/>
      <c r="U63" s="1"/>
      <c r="V63" s="1"/>
    </row>
    <row r="64" spans="5:22" x14ac:dyDescent="0.4">
      <c r="E64" s="1"/>
      <c r="F64" s="1"/>
      <c r="G64" s="1"/>
      <c r="H64" s="1"/>
      <c r="I64" s="1"/>
      <c r="J64" s="1"/>
      <c r="K64" s="1"/>
      <c r="L64" s="1"/>
      <c r="M64" s="1"/>
      <c r="N64" s="1"/>
      <c r="O64" s="1"/>
      <c r="P64" s="1"/>
      <c r="Q64" s="1"/>
      <c r="R64" s="1"/>
      <c r="S64" s="1"/>
      <c r="T64" s="1"/>
      <c r="U64" s="1"/>
      <c r="V64" s="1"/>
    </row>
    <row r="65" spans="5:22" x14ac:dyDescent="0.4">
      <c r="E65" s="1"/>
      <c r="F65" s="36"/>
      <c r="G65" s="1"/>
      <c r="H65" s="1"/>
      <c r="I65" s="1"/>
      <c r="J65" s="1"/>
      <c r="K65" s="1"/>
      <c r="L65" s="1"/>
      <c r="M65" s="1"/>
      <c r="N65" s="1"/>
      <c r="O65" s="1"/>
      <c r="P65" s="1"/>
      <c r="Q65" s="1"/>
      <c r="R65" s="1"/>
      <c r="S65" s="1"/>
      <c r="T65" s="1"/>
      <c r="U65" s="1"/>
      <c r="V65" s="1"/>
    </row>
    <row r="66" spans="5:22" x14ac:dyDescent="0.4">
      <c r="F66" s="1"/>
      <c r="G66" s="1"/>
      <c r="H66" s="1"/>
      <c r="I66" s="1"/>
      <c r="J66" s="1"/>
      <c r="K66" s="1"/>
      <c r="L66" s="1"/>
      <c r="M66" s="1"/>
      <c r="N66" s="1"/>
      <c r="O66" s="1"/>
      <c r="P66" s="1"/>
      <c r="Q66" s="1"/>
      <c r="R66" s="1"/>
      <c r="S66" s="1"/>
      <c r="T66" s="1"/>
      <c r="U66" s="1"/>
      <c r="V66" s="1"/>
    </row>
    <row r="67" spans="5:22" x14ac:dyDescent="0.4">
      <c r="F67" s="1"/>
      <c r="G67" s="36"/>
      <c r="H67" s="36"/>
      <c r="I67" s="36"/>
      <c r="J67" s="36"/>
      <c r="K67" s="36"/>
      <c r="L67" s="36"/>
      <c r="M67" s="36"/>
      <c r="N67" s="36"/>
      <c r="O67" s="36"/>
      <c r="P67" s="36"/>
      <c r="Q67" s="36"/>
      <c r="R67" s="36"/>
      <c r="S67" s="36"/>
      <c r="T67" s="36"/>
      <c r="U67" s="36"/>
      <c r="V67" s="36"/>
    </row>
    <row r="68" spans="5:22" x14ac:dyDescent="0.4">
      <c r="G68" s="1"/>
      <c r="H68" s="1"/>
      <c r="I68" s="1"/>
      <c r="J68" s="1"/>
      <c r="K68" s="1"/>
      <c r="L68" s="1"/>
      <c r="M68" s="1"/>
      <c r="N68" s="1"/>
      <c r="O68" s="1"/>
      <c r="P68" s="1"/>
      <c r="Q68" s="1"/>
      <c r="R68" s="1"/>
      <c r="S68" s="1"/>
      <c r="T68" s="1"/>
      <c r="U68" s="1"/>
      <c r="V68" s="1"/>
    </row>
    <row r="69" spans="5:22" x14ac:dyDescent="0.4">
      <c r="G69" s="1"/>
      <c r="H69" s="1"/>
      <c r="I69" s="1"/>
      <c r="J69" s="1"/>
      <c r="K69" s="1"/>
      <c r="L69" s="1"/>
      <c r="M69" s="1"/>
      <c r="N69" s="1"/>
      <c r="O69" s="1"/>
      <c r="P69" s="1"/>
      <c r="Q69" s="1"/>
      <c r="R69" s="1"/>
      <c r="S69" s="1"/>
      <c r="T69" s="1"/>
      <c r="U69" s="1"/>
      <c r="V69" s="1"/>
    </row>
  </sheetData>
  <hyperlinks>
    <hyperlink ref="A28" location="'Regional utveckling'!A1" display="Regional utveckling" xr:uid="{00000000-0004-0000-1A00-000000000000}"/>
    <hyperlink ref="A27" location="'Läkemedel'!A1" display="Läkemedel" xr:uid="{00000000-0004-0000-1A00-000001000000}"/>
    <hyperlink ref="A26" location="'Övrig hälso- och sjukvård'!A1" display="Övrig hälso- och sjukvård" xr:uid="{00000000-0004-0000-1A00-000002000000}"/>
    <hyperlink ref="A25" location="'Tandvård'!A1" display="Tandvård" xr:uid="{00000000-0004-0000-1A00-000003000000}"/>
    <hyperlink ref="A24" location="'Specialiserad psykiatrisk vård'!A1" display="Specialiserad psykiatrisk vård" xr:uid="{00000000-0004-0000-1A00-000004000000}"/>
    <hyperlink ref="A23" location="'Specialiserad somatisk vård'!A1" display="Specialiserad somatisk vård" xr:uid="{00000000-0004-0000-1A00-000005000000}"/>
    <hyperlink ref="A22" location="'Vårdcentraler'!A1" display="Vårdcentraler" xr:uid="{00000000-0004-0000-1A00-000006000000}"/>
    <hyperlink ref="A9" location="'Primärvård'!A1" display="Primärvård" xr:uid="{00000000-0004-0000-1A00-000007000000}"/>
    <hyperlink ref="A8" location="'Vårdplatser'!A1" display="Vårdplatser" xr:uid="{00000000-0004-0000-1A00-000008000000}"/>
    <hyperlink ref="A7" location="'Hälso- och sjukvård'!A1" display="Hälso- och sjukvård" xr:uid="{00000000-0004-0000-1A00-000009000000}"/>
    <hyperlink ref="A6" location="'Kostnader och intäkter'!A1" display="Kostnader för" xr:uid="{00000000-0004-0000-1A00-00000A000000}"/>
    <hyperlink ref="A5" location="'Regionernas ekonomi'!A1" display="Regionernas ekonomi" xr:uid="{00000000-0004-0000-1A00-00000B000000}"/>
    <hyperlink ref="A29" location="'Trafik och infrastruktur'!A1" display="Trafik och infrastruktur, samt allmän regional utveckling" xr:uid="{00000000-0004-0000-1A00-00000C000000}"/>
    <hyperlink ref="A30" location="'Utbildning och kultur'!A1" display="Utbildning och kultur" xr:uid="{00000000-0004-0000-1A00-00000D000000}"/>
    <hyperlink ref="A4" location="Innehåll!A1" display="Innehåll" xr:uid="{00000000-0004-0000-1A00-00000E000000}"/>
    <hyperlink ref="A10" location="'Primärvård 1'!A1" display="Primärvård 1" xr:uid="{13F2D8B6-7AB6-404D-95D1-5E9B86C4D172}"/>
    <hyperlink ref="A11" location="'Primärvård 2'!A1" display="Primärvård 2" xr:uid="{B9A5E707-F577-426C-B180-09AFC6C9D6E9}"/>
    <hyperlink ref="A12" location="'Primärvård 3'!A1" display="Primärvård 3" xr:uid="{A3052ADD-8229-4255-9540-974C7730637C}"/>
    <hyperlink ref="A13" location="'Primärvård 4'!A1" display="Primärvård 4" xr:uid="{D947BD3B-DF09-465D-A51A-D70643A23BE1}"/>
    <hyperlink ref="A14" location="'Allmänläkarvård'!A1" display="Allmänläkarvård" xr:uid="{42908E2A-3C19-40E3-8370-FAB0EEBAE63E}"/>
    <hyperlink ref="A15" location="'Sjuksköterskevård'!A1" display="Sjuksköterskevård" xr:uid="{2A005BC7-5DC3-4465-BBB1-74DE38540643}"/>
    <hyperlink ref="A16" location="'Mödrahälsovård'!A1" display="Mödrahälsovård" xr:uid="{6C1F163F-FDFC-4D9C-A220-9DA2AAB09712}"/>
    <hyperlink ref="A17" location="'Barnhälsovård'!A1" display="Barnhälsovård" xr:uid="{9BB81F3F-A931-4321-B4CB-5A4A00B115B4}"/>
    <hyperlink ref="A18" location="'Fysio- och arbetsterapi'!A1" display="Fysio- och arbetsterapi" xr:uid="{CAB8E459-1C5F-49AD-82C1-47A2080FC75E}"/>
    <hyperlink ref="A19" location="'Primärvårdsansluten hemsjukvård'!A1" display="Primärvårdsansluten hemsjukvård" xr:uid="{497D207B-9C7E-486D-921E-438245818DDC}"/>
    <hyperlink ref="A20" location="'Övrig primärvård'!A1" display="Övrig primärvård" xr:uid="{2AA1A805-F169-47D8-980F-F2461FD26644}"/>
    <hyperlink ref="A21" location="'Sluten primärvård'!A1" display="Sluten primärvård" xr:uid="{6DE03341-F89A-423F-A951-BABCA756A9A8}"/>
  </hyperlinks>
  <pageMargins left="0.7" right="0.7" top="0.75" bottom="0.75" header="0.3" footer="0.3"/>
  <pageSetup paperSize="9" orientation="landscape" r:id="rId1"/>
  <rowBreaks count="1" manualBreakCount="1">
    <brk id="19" max="16383" man="1"/>
  </rowBreaks>
  <colBreaks count="2" manualBreakCount="2">
    <brk id="2" max="1048575" man="1"/>
    <brk id="5" max="1048575" man="1"/>
  </col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15">
    <tabColor theme="9" tint="0.79998168889431442"/>
  </sheetPr>
  <dimension ref="A1:I34"/>
  <sheetViews>
    <sheetView showGridLines="0" showRowColHeaders="0" zoomScaleNormal="100" workbookViewId="0"/>
  </sheetViews>
  <sheetFormatPr defaultRowHeight="16.8" x14ac:dyDescent="0.4"/>
  <cols>
    <col min="1" max="1" width="59.5" customWidth="1"/>
    <col min="2" max="2" width="5.19921875" customWidth="1"/>
    <col min="3" max="3" width="50.19921875" customWidth="1"/>
    <col min="4" max="4" width="13.19921875" customWidth="1"/>
    <col min="5" max="5" width="8.69921875" customWidth="1"/>
    <col min="6" max="6" width="9.69921875" customWidth="1"/>
    <col min="7" max="7" width="13.19921875" customWidth="1"/>
    <col min="8" max="8" width="8.69921875" customWidth="1"/>
    <col min="9" max="9" width="9.69921875" customWidth="1"/>
    <col min="11" max="12" width="8"/>
    <col min="13" max="13" width="31.69921875" customWidth="1"/>
    <col min="14" max="14" width="11.59765625" bestFit="1" customWidth="1"/>
    <col min="15" max="15" width="7.69921875" bestFit="1" customWidth="1"/>
    <col min="16" max="16" width="8.59765625" bestFit="1" customWidth="1"/>
    <col min="17" max="17" width="11.59765625" bestFit="1" customWidth="1"/>
    <col min="18" max="18" width="7.69921875" bestFit="1" customWidth="1"/>
    <col min="19" max="19" width="8.59765625" bestFit="1" customWidth="1"/>
  </cols>
  <sheetData>
    <row r="1" spans="1:9" ht="40.049999999999997" customHeight="1" x14ac:dyDescent="0.6">
      <c r="A1" s="2" t="s">
        <v>8</v>
      </c>
    </row>
    <row r="2" spans="1:9" x14ac:dyDescent="0.4">
      <c r="A2" s="42"/>
    </row>
    <row r="3" spans="1:9" x14ac:dyDescent="0.4">
      <c r="A3" s="254"/>
      <c r="C3" s="73" t="s">
        <v>303</v>
      </c>
      <c r="D3" s="73">
        <v>2021</v>
      </c>
      <c r="E3" s="73"/>
      <c r="F3" s="73"/>
      <c r="G3" s="73">
        <v>2022</v>
      </c>
      <c r="H3" s="95"/>
      <c r="I3" s="95"/>
    </row>
    <row r="4" spans="1:9" x14ac:dyDescent="0.4">
      <c r="A4" s="261" t="s">
        <v>14</v>
      </c>
      <c r="C4" s="73"/>
      <c r="D4" s="73" t="s">
        <v>296</v>
      </c>
      <c r="E4" s="73" t="s">
        <v>297</v>
      </c>
      <c r="F4" s="140" t="s">
        <v>25</v>
      </c>
      <c r="G4" s="73" t="s">
        <v>296</v>
      </c>
      <c r="H4" s="73" t="s">
        <v>297</v>
      </c>
      <c r="I4" s="73" t="s">
        <v>25</v>
      </c>
    </row>
    <row r="5" spans="1:9" x14ac:dyDescent="0.4">
      <c r="A5" s="255" t="s">
        <v>0</v>
      </c>
      <c r="C5" s="1" t="s">
        <v>298</v>
      </c>
      <c r="D5" s="1">
        <v>6188972</v>
      </c>
      <c r="E5" s="1">
        <v>1066464</v>
      </c>
      <c r="F5" s="54">
        <v>7255436</v>
      </c>
      <c r="G5" s="1">
        <v>6504857</v>
      </c>
      <c r="H5" s="1">
        <v>1101604</v>
      </c>
      <c r="I5" s="1">
        <v>7606461</v>
      </c>
    </row>
    <row r="6" spans="1:9" x14ac:dyDescent="0.4">
      <c r="A6" s="11" t="s">
        <v>2</v>
      </c>
      <c r="C6" s="74" t="s">
        <v>109</v>
      </c>
      <c r="D6" s="74">
        <v>156938</v>
      </c>
      <c r="E6" s="74">
        <v>46299</v>
      </c>
      <c r="F6" s="141">
        <v>203237</v>
      </c>
      <c r="G6" s="74">
        <v>129864</v>
      </c>
      <c r="H6" s="74">
        <v>39640</v>
      </c>
      <c r="I6" s="74">
        <v>169504</v>
      </c>
    </row>
    <row r="7" spans="1:9" x14ac:dyDescent="0.4">
      <c r="A7" s="11" t="s">
        <v>4</v>
      </c>
      <c r="C7" s="16" t="s">
        <v>356</v>
      </c>
      <c r="D7" s="183">
        <v>2601139.2000000002</v>
      </c>
      <c r="E7" s="183">
        <v>464294.40000000002</v>
      </c>
      <c r="F7" s="184">
        <v>3065433.6</v>
      </c>
      <c r="G7" s="183">
        <v>2705834.0000000005</v>
      </c>
      <c r="H7" s="183">
        <v>472353.60000000003</v>
      </c>
      <c r="I7" s="183">
        <v>3178187.6000000006</v>
      </c>
    </row>
    <row r="8" spans="1:9" x14ac:dyDescent="0.4">
      <c r="A8" s="11" t="s">
        <v>6</v>
      </c>
      <c r="C8" s="74" t="s">
        <v>299</v>
      </c>
      <c r="D8" s="171">
        <v>9677432</v>
      </c>
      <c r="E8" s="171">
        <v>144754</v>
      </c>
      <c r="F8" s="185">
        <v>9822186</v>
      </c>
      <c r="G8" s="171">
        <v>9219334</v>
      </c>
      <c r="H8" s="171">
        <v>129068</v>
      </c>
      <c r="I8" s="171">
        <v>9348402</v>
      </c>
    </row>
    <row r="9" spans="1:9" x14ac:dyDescent="0.4">
      <c r="A9" s="11" t="s">
        <v>8</v>
      </c>
      <c r="C9" s="16" t="s">
        <v>387</v>
      </c>
      <c r="D9" s="183">
        <v>3891463.4666666668</v>
      </c>
      <c r="E9" s="183">
        <v>483598.1333333333</v>
      </c>
      <c r="F9" s="184">
        <v>4375061.6000000006</v>
      </c>
      <c r="G9" s="183">
        <v>3935078.5333333332</v>
      </c>
      <c r="H9" s="183">
        <v>489562.66666666669</v>
      </c>
      <c r="I9" s="183">
        <v>4424641.2</v>
      </c>
    </row>
    <row r="10" spans="1:9" x14ac:dyDescent="0.4">
      <c r="A10" s="284" t="s">
        <v>91</v>
      </c>
      <c r="C10" s="74" t="s">
        <v>301</v>
      </c>
      <c r="D10" s="181">
        <v>0.37238473284367413</v>
      </c>
      <c r="E10" s="181">
        <v>0.39180041032996243</v>
      </c>
      <c r="F10" s="186">
        <v>0.37528136707427717</v>
      </c>
      <c r="G10" s="181">
        <v>0.37843354679119134</v>
      </c>
      <c r="H10" s="181">
        <v>0.40681659662613778</v>
      </c>
      <c r="I10" s="181">
        <v>0.3825992015138957</v>
      </c>
    </row>
    <row r="11" spans="1:9" x14ac:dyDescent="0.4">
      <c r="A11" s="284" t="s">
        <v>92</v>
      </c>
      <c r="C11" s="1" t="s">
        <v>381</v>
      </c>
      <c r="D11" s="169">
        <f>(D7/$F$16)*1000</f>
        <v>248.8574504851839</v>
      </c>
      <c r="E11" s="169">
        <f t="shared" ref="E11:F11" si="0">(E7/$F$16)*1000</f>
        <v>44.420198910749626</v>
      </c>
      <c r="F11" s="187">
        <f t="shared" si="0"/>
        <v>293.27764939593351</v>
      </c>
      <c r="G11" s="169">
        <f>(G7/$I$16)*1000</f>
        <v>257.17051736454192</v>
      </c>
      <c r="H11" s="169">
        <f>(H7/$I$16)*1000</f>
        <v>44.893892120138887</v>
      </c>
      <c r="I11" s="169">
        <f>(I7/$I$16)*1000</f>
        <v>302.06440948468082</v>
      </c>
    </row>
    <row r="12" spans="1:9" x14ac:dyDescent="0.4">
      <c r="A12" s="284" t="s">
        <v>93</v>
      </c>
      <c r="C12" s="74" t="s">
        <v>382</v>
      </c>
      <c r="D12" s="171">
        <f>(D9/$F$16)*1000</f>
        <v>372.30597923052403</v>
      </c>
      <c r="E12" s="171">
        <f>(E9/$F$16)*1000</f>
        <v>46.267035044002007</v>
      </c>
      <c r="F12" s="185">
        <f>(F9/$F$16)*1000</f>
        <v>418.57301427452614</v>
      </c>
      <c r="G12" s="171">
        <f>(G9/$I$16)*1000</f>
        <v>374.00157669961868</v>
      </c>
      <c r="H12" s="171">
        <f>(H9/$I$16)*1000</f>
        <v>46.529493039495932</v>
      </c>
      <c r="I12" s="171">
        <f>(I9/$I$16)*1000</f>
        <v>420.53106973911463</v>
      </c>
    </row>
    <row r="13" spans="1:9" x14ac:dyDescent="0.4">
      <c r="A13" s="284" t="s">
        <v>94</v>
      </c>
      <c r="C13" s="1" t="s">
        <v>388</v>
      </c>
      <c r="D13" s="161"/>
      <c r="E13" s="161"/>
      <c r="F13" s="187">
        <v>8255.0041770280004</v>
      </c>
      <c r="G13" s="161"/>
      <c r="H13" s="161"/>
      <c r="I13" s="169">
        <v>9244.4304653256604</v>
      </c>
    </row>
    <row r="14" spans="1:9" x14ac:dyDescent="0.4">
      <c r="A14" s="284" t="s">
        <v>95</v>
      </c>
      <c r="C14" s="74" t="s">
        <v>383</v>
      </c>
      <c r="D14" s="133"/>
      <c r="E14" s="133"/>
      <c r="F14" s="185">
        <v>990.18825850200005</v>
      </c>
      <c r="G14" s="133"/>
      <c r="H14" s="133"/>
      <c r="I14" s="171">
        <v>959.2491395443401</v>
      </c>
    </row>
    <row r="15" spans="1:9" x14ac:dyDescent="0.4">
      <c r="A15" s="283" t="s">
        <v>96</v>
      </c>
      <c r="C15" s="1" t="s">
        <v>384</v>
      </c>
      <c r="D15" s="161"/>
      <c r="E15" s="161"/>
      <c r="F15" s="187">
        <v>70.182346813500004</v>
      </c>
      <c r="G15" s="161"/>
      <c r="H15" s="161"/>
      <c r="I15" s="169">
        <v>90.967915159200004</v>
      </c>
    </row>
    <row r="16" spans="1:9" x14ac:dyDescent="0.4">
      <c r="A16" s="284" t="s">
        <v>97</v>
      </c>
      <c r="C16" s="74" t="s">
        <v>300</v>
      </c>
      <c r="D16" s="133"/>
      <c r="E16" s="133"/>
      <c r="F16" s="185">
        <v>10452326</v>
      </c>
      <c r="G16" s="133"/>
      <c r="H16" s="133"/>
      <c r="I16" s="171">
        <v>10521556</v>
      </c>
    </row>
    <row r="17" spans="1:9" x14ac:dyDescent="0.4">
      <c r="A17" s="284" t="s">
        <v>98</v>
      </c>
      <c r="C17" s="1" t="s">
        <v>385</v>
      </c>
      <c r="D17" s="161"/>
      <c r="E17" s="161"/>
      <c r="F17" s="187">
        <f>(F13*1000000)/F16</f>
        <v>789.77676136660887</v>
      </c>
      <c r="G17" s="169"/>
      <c r="H17" s="169"/>
      <c r="I17" s="169">
        <f>(I13*1000000)/I16</f>
        <v>878.6181877780873</v>
      </c>
    </row>
    <row r="18" spans="1:9" x14ac:dyDescent="0.4">
      <c r="A18" s="284" t="s">
        <v>99</v>
      </c>
      <c r="C18" s="75" t="s">
        <v>386</v>
      </c>
      <c r="D18" s="180"/>
      <c r="E18" s="180"/>
      <c r="F18" s="188">
        <f>(F13*1000000)/F9</f>
        <v>1886.8315310184432</v>
      </c>
      <c r="G18" s="182"/>
      <c r="H18" s="182"/>
      <c r="I18" s="182">
        <f>(I13*1000000)/I9</f>
        <v>2089.3062391874082</v>
      </c>
    </row>
    <row r="19" spans="1:9" ht="15" customHeight="1" x14ac:dyDescent="0.4">
      <c r="A19" s="284" t="s">
        <v>100</v>
      </c>
    </row>
    <row r="20" spans="1:9" x14ac:dyDescent="0.4">
      <c r="A20" s="284" t="s">
        <v>101</v>
      </c>
      <c r="C20" s="240"/>
    </row>
    <row r="21" spans="1:9" x14ac:dyDescent="0.4">
      <c r="A21" s="284" t="s">
        <v>102</v>
      </c>
      <c r="C21" s="240"/>
    </row>
    <row r="22" spans="1:9" ht="16.8" customHeight="1" x14ac:dyDescent="0.4">
      <c r="A22" s="11" t="s">
        <v>10</v>
      </c>
      <c r="C22" s="240"/>
    </row>
    <row r="23" spans="1:9" x14ac:dyDescent="0.4">
      <c r="A23" s="11" t="s">
        <v>12</v>
      </c>
      <c r="C23" s="241"/>
      <c r="D23" s="239"/>
      <c r="E23" s="239"/>
      <c r="F23" s="239"/>
      <c r="G23" s="239"/>
    </row>
    <row r="24" spans="1:9" x14ac:dyDescent="0.4">
      <c r="A24" s="11" t="s">
        <v>13</v>
      </c>
      <c r="C24" s="242"/>
      <c r="D24" s="239"/>
      <c r="E24" s="239"/>
      <c r="F24" s="239"/>
      <c r="G24" s="239"/>
    </row>
    <row r="25" spans="1:9" x14ac:dyDescent="0.4">
      <c r="A25" s="11" t="s">
        <v>1</v>
      </c>
      <c r="C25" s="239"/>
      <c r="D25" s="239"/>
      <c r="E25" s="239"/>
      <c r="F25" s="239"/>
      <c r="G25" s="239"/>
    </row>
    <row r="26" spans="1:9" x14ac:dyDescent="0.4">
      <c r="A26" s="11" t="s">
        <v>3</v>
      </c>
      <c r="C26" s="239"/>
      <c r="D26" s="239"/>
      <c r="E26" s="239"/>
      <c r="F26" s="239"/>
      <c r="G26" s="239"/>
    </row>
    <row r="27" spans="1:9" x14ac:dyDescent="0.4">
      <c r="A27" s="11" t="s">
        <v>5</v>
      </c>
      <c r="C27" s="239"/>
      <c r="D27" s="239"/>
      <c r="E27" s="239"/>
      <c r="F27" s="239"/>
      <c r="G27" s="239"/>
    </row>
    <row r="28" spans="1:9" x14ac:dyDescent="0.4">
      <c r="A28" s="11" t="s">
        <v>7</v>
      </c>
      <c r="C28" s="239"/>
      <c r="D28" s="239"/>
      <c r="E28" s="239"/>
      <c r="F28" s="239"/>
      <c r="G28" s="239"/>
    </row>
    <row r="29" spans="1:9" x14ac:dyDescent="0.4">
      <c r="A29" s="11" t="s">
        <v>9</v>
      </c>
      <c r="C29" s="239"/>
      <c r="D29" s="239"/>
      <c r="E29" s="239"/>
      <c r="F29" s="239"/>
      <c r="G29" s="239"/>
    </row>
    <row r="30" spans="1:9" x14ac:dyDescent="0.4">
      <c r="A30" s="59" t="s">
        <v>11</v>
      </c>
    </row>
    <row r="31" spans="1:9" x14ac:dyDescent="0.4">
      <c r="A31" s="60"/>
    </row>
    <row r="32" spans="1:9" x14ac:dyDescent="0.4">
      <c r="A32" s="60"/>
    </row>
    <row r="33" spans="1:1" x14ac:dyDescent="0.4">
      <c r="A33" s="60"/>
    </row>
    <row r="34" spans="1:1" x14ac:dyDescent="0.4">
      <c r="A34" s="60"/>
    </row>
  </sheetData>
  <hyperlinks>
    <hyperlink ref="A28" location="'Regional utveckling'!A1" display="Regional utveckling" xr:uid="{00000000-0004-0000-1B00-000000000000}"/>
    <hyperlink ref="A27" location="'Läkemedel'!A1" display="Läkemedel" xr:uid="{00000000-0004-0000-1B00-000001000000}"/>
    <hyperlink ref="A26" location="'Övrig hälso- och sjukvård'!A1" display="Övrig hälso- och sjukvård" xr:uid="{00000000-0004-0000-1B00-000002000000}"/>
    <hyperlink ref="A25" location="'Tandvård'!A1" display="Tandvård" xr:uid="{00000000-0004-0000-1B00-000003000000}"/>
    <hyperlink ref="A24" location="'Specialiserad psykiatrisk vård'!A1" display="Specialiserad psykiatrisk vård" xr:uid="{00000000-0004-0000-1B00-000004000000}"/>
    <hyperlink ref="A23" location="'Specialiserad somatisk vård'!A1" display="Specialiserad somatisk vård" xr:uid="{00000000-0004-0000-1B00-000005000000}"/>
    <hyperlink ref="A22" location="'Vårdcentraler'!A1" display="Vårdcentraler" xr:uid="{00000000-0004-0000-1B00-000006000000}"/>
    <hyperlink ref="A9" location="'Primärvård'!A1" display="Primärvård" xr:uid="{00000000-0004-0000-1B00-000007000000}"/>
    <hyperlink ref="A8" location="'Vårdplatser'!A1" display="Vårdplatser" xr:uid="{00000000-0004-0000-1B00-000008000000}"/>
    <hyperlink ref="A7" location="'Hälso- och sjukvård'!A1" display="Hälso- och sjukvård" xr:uid="{00000000-0004-0000-1B00-000009000000}"/>
    <hyperlink ref="A6" location="'Kostnader och intäkter'!A1" display="Kostnader för" xr:uid="{00000000-0004-0000-1B00-00000A000000}"/>
    <hyperlink ref="A5" location="'Regionernas ekonomi'!A1" display="Regionernas ekonomi" xr:uid="{00000000-0004-0000-1B00-00000B000000}"/>
    <hyperlink ref="A29" location="'Trafik och infrastruktur'!A1" display="Trafik och infrastruktur, samt allmän regional utveckling" xr:uid="{00000000-0004-0000-1B00-00000C000000}"/>
    <hyperlink ref="A30" location="'Utbildning och kultur'!A1" display="Utbildning och kultur" xr:uid="{00000000-0004-0000-1B00-00000D000000}"/>
    <hyperlink ref="A4" location="Innehåll!A1" display="Innehåll" xr:uid="{00000000-0004-0000-1B00-00000E000000}"/>
    <hyperlink ref="A10" location="'Primärvård 1'!A1" display="Primärvård 1" xr:uid="{17D7D001-4120-44F8-AB68-3641A466802F}"/>
    <hyperlink ref="A11" location="'Primärvård 2'!A1" display="Primärvård 2" xr:uid="{B20CB2A7-D8AB-46B9-897C-DD0FD3F0CD58}"/>
    <hyperlink ref="A12" location="'Primärvård 3'!A1" display="Primärvård 3" xr:uid="{8C89BABC-E10F-4E88-BD04-BCCC6B3266E9}"/>
    <hyperlink ref="A13" location="'Primärvård 4'!A1" display="Primärvård 4" xr:uid="{FBACE3AC-584E-44A2-8175-E8C033BD3645}"/>
    <hyperlink ref="A14" location="'Allmänläkarvård'!A1" display="Allmänläkarvård" xr:uid="{B2F2E2BF-DEEA-46ED-AC85-02CCAFDA9C68}"/>
    <hyperlink ref="A15" location="'Sjuksköterskevård'!A1" display="Sjuksköterskevård" xr:uid="{A2EAD625-D11D-4099-B702-2EE9ABC56E2C}"/>
    <hyperlink ref="A16" location="'Mödrahälsovård'!A1" display="Mödrahälsovård" xr:uid="{299ADCBD-B759-4078-BB53-AB0ABBCCF452}"/>
    <hyperlink ref="A17" location="'Barnhälsovård'!A1" display="Barnhälsovård" xr:uid="{0F951532-8C05-4BA5-BB81-61F25A1306EE}"/>
    <hyperlink ref="A18" location="'Fysio- och arbetsterapi'!A1" display="Fysio- och arbetsterapi" xr:uid="{A002A7D6-1073-4544-92FF-06082D10C028}"/>
    <hyperlink ref="A19" location="'Primärvårdsansluten hemsjukvård'!A1" display="Primärvårdsansluten hemsjukvård" xr:uid="{29C0FCB3-0112-4F61-A6BC-AA66A5757763}"/>
    <hyperlink ref="A20" location="'Övrig primärvård'!A1" display="Övrig primärvård" xr:uid="{18D9B36E-8B7B-43A8-8869-A17AEE145721}"/>
    <hyperlink ref="A21" location="'Sluten primärvård'!A1" display="Sluten primärvård" xr:uid="{4104A620-AFF6-4BD3-A6A6-58C51142AA71}"/>
  </hyperlinks>
  <pageMargins left="0.25" right="0.25" top="0.75" bottom="0.75" header="0.3" footer="0.3"/>
  <pageSetup paperSize="9" orientation="landscape" r:id="rId1"/>
  <rowBreaks count="1" manualBreakCount="1">
    <brk id="19" max="16383" man="1"/>
  </rowBreaks>
  <colBreaks count="2" manualBreakCount="2">
    <brk id="2" max="1048575" man="1"/>
    <brk id="10"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
    <tabColor theme="0"/>
  </sheetPr>
  <dimension ref="A1:R123"/>
  <sheetViews>
    <sheetView showGridLines="0" showRowColHeaders="0" zoomScaleNormal="100" zoomScaleSheetLayoutView="100" workbookViewId="0"/>
  </sheetViews>
  <sheetFormatPr defaultRowHeight="16.8" x14ac:dyDescent="0.4"/>
  <cols>
    <col min="1" max="1" width="51.296875" customWidth="1"/>
    <col min="2" max="2" width="5.19921875" customWidth="1"/>
    <col min="3" max="3" width="30.69921875" customWidth="1"/>
  </cols>
  <sheetData>
    <row r="1" spans="1:18" ht="40.049999999999997" customHeight="1" x14ac:dyDescent="0.6">
      <c r="A1" s="2" t="s">
        <v>0</v>
      </c>
      <c r="B1" s="2"/>
    </row>
    <row r="2" spans="1:18" x14ac:dyDescent="0.4">
      <c r="A2" s="209"/>
      <c r="B2" s="209"/>
    </row>
    <row r="3" spans="1:18" x14ac:dyDescent="0.4">
      <c r="A3" s="274"/>
      <c r="B3" s="274"/>
      <c r="C3" s="3" t="s">
        <v>459</v>
      </c>
      <c r="D3" s="37"/>
      <c r="E3" s="37"/>
      <c r="F3" s="37"/>
      <c r="G3" s="37"/>
      <c r="H3" s="37"/>
      <c r="I3" s="37"/>
      <c r="K3" s="37"/>
      <c r="L3" s="37"/>
      <c r="M3" s="37"/>
      <c r="N3" s="37"/>
      <c r="O3" s="37"/>
    </row>
    <row r="4" spans="1:18" x14ac:dyDescent="0.4">
      <c r="A4" s="275" t="s">
        <v>14</v>
      </c>
      <c r="B4" s="275"/>
      <c r="C4" s="210"/>
      <c r="D4" s="37"/>
      <c r="E4" s="37"/>
      <c r="F4" s="37"/>
      <c r="G4" s="37"/>
      <c r="H4" s="37"/>
      <c r="I4" s="37"/>
      <c r="K4" s="37"/>
      <c r="L4" s="37"/>
      <c r="M4" s="37"/>
      <c r="N4" s="37"/>
      <c r="O4" s="37"/>
    </row>
    <row r="5" spans="1:18" ht="15" customHeight="1" x14ac:dyDescent="0.4">
      <c r="A5" s="276" t="s">
        <v>0</v>
      </c>
      <c r="B5" s="276"/>
      <c r="C5" s="37"/>
      <c r="D5" s="37"/>
      <c r="E5" s="37"/>
      <c r="F5" s="37"/>
      <c r="G5" s="37"/>
      <c r="H5" s="37"/>
      <c r="I5" s="37"/>
      <c r="K5" s="37"/>
      <c r="L5" s="37"/>
      <c r="M5" s="37"/>
      <c r="N5" s="37"/>
      <c r="O5" s="37"/>
    </row>
    <row r="6" spans="1:18" x14ac:dyDescent="0.4">
      <c r="A6" s="298" t="s">
        <v>148</v>
      </c>
      <c r="B6" s="211"/>
      <c r="C6" s="37"/>
      <c r="D6" s="37"/>
      <c r="E6" s="37"/>
      <c r="F6" s="37"/>
      <c r="G6" s="37"/>
      <c r="H6" s="37"/>
      <c r="I6" s="37"/>
      <c r="J6" s="37"/>
      <c r="K6" s="37"/>
      <c r="L6" s="37"/>
      <c r="M6" s="37"/>
      <c r="N6" s="37"/>
      <c r="O6" s="37"/>
    </row>
    <row r="7" spans="1:18" x14ac:dyDescent="0.4">
      <c r="A7" s="298" t="s">
        <v>149</v>
      </c>
      <c r="B7" s="211"/>
      <c r="C7" s="37"/>
      <c r="D7" s="37"/>
      <c r="E7" s="37"/>
      <c r="F7" s="37"/>
      <c r="G7" s="37"/>
      <c r="H7" s="37"/>
      <c r="I7" s="37"/>
      <c r="J7" s="37"/>
      <c r="K7" s="37"/>
      <c r="L7" s="37"/>
      <c r="M7" s="37"/>
      <c r="N7" s="37"/>
      <c r="O7" s="37"/>
    </row>
    <row r="8" spans="1:18" x14ac:dyDescent="0.4">
      <c r="A8" s="298" t="s">
        <v>150</v>
      </c>
      <c r="B8" s="211"/>
      <c r="C8" s="37"/>
      <c r="D8" s="37"/>
      <c r="E8" s="37"/>
      <c r="F8" s="37"/>
      <c r="G8" s="37"/>
      <c r="H8" s="37"/>
      <c r="I8" s="37"/>
      <c r="J8" s="37"/>
      <c r="K8" s="37"/>
      <c r="L8" s="37"/>
      <c r="M8" s="37"/>
      <c r="N8" s="37"/>
      <c r="O8" s="37"/>
    </row>
    <row r="9" spans="1:18" x14ac:dyDescent="0.4">
      <c r="A9" s="298" t="s">
        <v>151</v>
      </c>
      <c r="B9" s="211"/>
      <c r="C9" s="37"/>
      <c r="D9" s="37"/>
      <c r="E9" s="37"/>
      <c r="F9" s="37"/>
      <c r="G9" s="37"/>
      <c r="H9" s="37"/>
      <c r="I9" s="37"/>
      <c r="J9" s="37"/>
      <c r="K9" s="37"/>
      <c r="L9" s="37"/>
      <c r="M9" s="37"/>
      <c r="N9" s="37"/>
      <c r="O9" s="37"/>
      <c r="R9" s="37"/>
    </row>
    <row r="10" spans="1:18" x14ac:dyDescent="0.4">
      <c r="A10" s="281" t="s">
        <v>2</v>
      </c>
      <c r="B10" s="281"/>
      <c r="C10" s="37"/>
      <c r="D10" s="37"/>
      <c r="E10" s="37"/>
      <c r="F10" s="37"/>
      <c r="G10" s="37"/>
      <c r="H10" s="37"/>
      <c r="I10" s="37"/>
      <c r="J10" s="37"/>
      <c r="K10" s="37"/>
      <c r="L10" s="37"/>
      <c r="M10" s="37"/>
      <c r="N10" s="37"/>
      <c r="O10" s="37"/>
    </row>
    <row r="11" spans="1:18" x14ac:dyDescent="0.4">
      <c r="A11" s="212" t="s">
        <v>4</v>
      </c>
      <c r="B11" s="212"/>
      <c r="C11" s="37"/>
      <c r="D11" s="37"/>
      <c r="E11" s="37"/>
      <c r="F11" s="37"/>
      <c r="G11" s="37"/>
      <c r="H11" s="37"/>
      <c r="I11" s="37"/>
      <c r="J11" s="37"/>
      <c r="K11" s="37"/>
      <c r="L11" s="37"/>
      <c r="M11" s="37"/>
      <c r="N11" s="37"/>
      <c r="O11" s="37"/>
    </row>
    <row r="12" spans="1:18" x14ac:dyDescent="0.4">
      <c r="A12" s="212" t="s">
        <v>6</v>
      </c>
      <c r="B12" s="212"/>
      <c r="C12" s="37"/>
      <c r="D12" s="37"/>
      <c r="E12" s="37"/>
      <c r="F12" s="37"/>
      <c r="G12" s="37"/>
      <c r="H12" s="37"/>
      <c r="I12" s="37"/>
      <c r="J12" s="37"/>
      <c r="K12" s="37"/>
      <c r="L12" s="37"/>
      <c r="M12" s="37"/>
      <c r="N12" s="37"/>
      <c r="O12" s="37"/>
    </row>
    <row r="13" spans="1:18" x14ac:dyDescent="0.4">
      <c r="A13" s="212" t="s">
        <v>8</v>
      </c>
      <c r="B13" s="212"/>
      <c r="C13" s="37"/>
      <c r="D13" s="37"/>
      <c r="E13" s="37"/>
      <c r="F13" s="37"/>
      <c r="G13" s="37"/>
      <c r="H13" s="37"/>
      <c r="I13" s="37"/>
      <c r="J13" s="37"/>
      <c r="K13" s="37"/>
      <c r="L13" s="37"/>
      <c r="M13" s="37"/>
      <c r="N13" s="37"/>
      <c r="O13" s="37"/>
    </row>
    <row r="14" spans="1:18" x14ac:dyDescent="0.4">
      <c r="A14" s="212" t="s">
        <v>10</v>
      </c>
      <c r="B14" s="212"/>
      <c r="C14" s="37"/>
      <c r="D14" s="37"/>
      <c r="E14" s="37"/>
      <c r="F14" s="37"/>
      <c r="G14" s="37"/>
      <c r="H14" s="37"/>
      <c r="I14" s="37"/>
      <c r="J14" s="37"/>
      <c r="K14" s="37"/>
      <c r="L14" s="37"/>
      <c r="M14" s="37"/>
      <c r="N14" s="37"/>
      <c r="O14" s="37"/>
    </row>
    <row r="15" spans="1:18" x14ac:dyDescent="0.4">
      <c r="A15" s="212" t="s">
        <v>12</v>
      </c>
      <c r="B15" s="212"/>
      <c r="C15" s="37"/>
      <c r="D15" s="37"/>
      <c r="E15" s="37"/>
      <c r="F15" s="37"/>
      <c r="G15" s="37"/>
      <c r="H15" s="37"/>
      <c r="I15" s="37"/>
      <c r="J15" s="37"/>
      <c r="K15" s="37"/>
      <c r="L15" s="37"/>
      <c r="M15" s="37"/>
      <c r="N15" s="37"/>
      <c r="O15" s="37"/>
    </row>
    <row r="16" spans="1:18" x14ac:dyDescent="0.4">
      <c r="A16" s="212" t="s">
        <v>13</v>
      </c>
      <c r="B16" s="212"/>
      <c r="C16" s="37"/>
      <c r="D16" s="37"/>
      <c r="E16" s="37"/>
      <c r="F16" s="37"/>
      <c r="G16" s="37"/>
      <c r="H16" s="37"/>
      <c r="I16" s="37"/>
      <c r="J16" s="37"/>
      <c r="K16" s="37"/>
      <c r="L16" s="37"/>
      <c r="M16" s="37"/>
      <c r="N16" s="37"/>
      <c r="O16" s="37"/>
    </row>
    <row r="17" spans="1:15" x14ac:dyDescent="0.4">
      <c r="A17" s="212" t="s">
        <v>1</v>
      </c>
      <c r="B17" s="212"/>
      <c r="C17" s="37"/>
      <c r="D17" s="37"/>
      <c r="E17" s="37"/>
      <c r="F17" s="37"/>
      <c r="G17" s="37"/>
      <c r="H17" s="37"/>
      <c r="I17" s="37"/>
      <c r="J17" s="37"/>
      <c r="K17" s="37"/>
      <c r="L17" s="37"/>
      <c r="M17" s="37"/>
      <c r="N17" s="37"/>
      <c r="O17" s="37"/>
    </row>
    <row r="18" spans="1:15" x14ac:dyDescent="0.4">
      <c r="A18" s="212" t="s">
        <v>3</v>
      </c>
      <c r="B18" s="212"/>
      <c r="C18" s="37"/>
      <c r="D18" s="37"/>
      <c r="E18" s="37"/>
      <c r="F18" s="37"/>
      <c r="G18" s="37"/>
      <c r="H18" s="37"/>
      <c r="I18" s="37"/>
      <c r="J18" s="37"/>
      <c r="K18" s="37"/>
      <c r="L18" s="37"/>
      <c r="M18" s="37"/>
      <c r="N18" s="37"/>
      <c r="O18" s="37"/>
    </row>
    <row r="19" spans="1:15" x14ac:dyDescent="0.4">
      <c r="A19" s="212" t="s">
        <v>5</v>
      </c>
      <c r="B19" s="212"/>
      <c r="C19" s="37"/>
      <c r="D19" s="37"/>
      <c r="E19" s="37"/>
      <c r="F19" s="37"/>
      <c r="G19" s="37"/>
      <c r="H19" s="37"/>
      <c r="I19" s="37"/>
      <c r="J19" s="37"/>
      <c r="K19" s="37"/>
      <c r="L19" s="37"/>
      <c r="M19" s="37"/>
      <c r="N19" s="37"/>
      <c r="O19" s="37"/>
    </row>
    <row r="20" spans="1:15" x14ac:dyDescent="0.4">
      <c r="A20" s="212" t="s">
        <v>7</v>
      </c>
      <c r="B20" s="212"/>
      <c r="C20" s="37"/>
      <c r="D20" s="37"/>
      <c r="E20" s="37"/>
      <c r="F20" s="37"/>
      <c r="G20" s="37"/>
      <c r="H20" s="37"/>
      <c r="I20" s="37"/>
      <c r="J20" s="37"/>
      <c r="K20" s="37"/>
      <c r="L20" s="37"/>
      <c r="M20" s="37"/>
      <c r="N20" s="37"/>
      <c r="O20" s="37"/>
    </row>
    <row r="21" spans="1:15" x14ac:dyDescent="0.4">
      <c r="A21" s="212" t="s">
        <v>9</v>
      </c>
      <c r="B21" s="212"/>
      <c r="C21" s="37"/>
      <c r="D21" s="37"/>
      <c r="E21" s="37"/>
      <c r="F21" s="37"/>
      <c r="G21" s="37"/>
      <c r="H21" s="37"/>
      <c r="I21" s="37"/>
      <c r="J21" s="37"/>
      <c r="K21" s="37"/>
      <c r="L21" s="37"/>
      <c r="M21" s="37"/>
      <c r="N21" s="37"/>
      <c r="O21" s="37"/>
    </row>
    <row r="22" spans="1:15" x14ac:dyDescent="0.4">
      <c r="A22" s="213" t="s">
        <v>11</v>
      </c>
      <c r="B22" s="213"/>
      <c r="C22" s="37"/>
      <c r="D22" s="37"/>
      <c r="E22" s="37"/>
      <c r="F22" s="37"/>
      <c r="G22" s="37"/>
      <c r="H22" s="37"/>
      <c r="I22" s="37"/>
      <c r="J22" s="37"/>
      <c r="K22" s="37"/>
      <c r="L22" s="37"/>
      <c r="M22" s="37"/>
      <c r="N22" s="37"/>
      <c r="O22" s="37"/>
    </row>
    <row r="23" spans="1:15" x14ac:dyDescent="0.4">
      <c r="A23" s="60"/>
      <c r="B23" s="60"/>
      <c r="C23" s="37"/>
      <c r="D23" s="37"/>
      <c r="E23" s="37"/>
      <c r="F23" s="37"/>
      <c r="G23" s="37"/>
      <c r="H23" s="37"/>
      <c r="I23" s="37"/>
      <c r="J23" s="37"/>
      <c r="K23" s="37"/>
      <c r="L23" s="37"/>
      <c r="M23" s="37"/>
      <c r="N23" s="37"/>
      <c r="O23" s="37"/>
    </row>
    <row r="24" spans="1:15" x14ac:dyDescent="0.4">
      <c r="A24" s="60"/>
      <c r="B24" s="60"/>
      <c r="C24" s="37"/>
      <c r="D24" s="37"/>
      <c r="E24" s="37"/>
      <c r="F24" s="37"/>
      <c r="G24" s="37"/>
      <c r="H24" s="37"/>
      <c r="I24" s="37"/>
      <c r="J24" s="37"/>
      <c r="K24" s="37"/>
      <c r="L24" s="37"/>
      <c r="M24" s="37"/>
      <c r="N24" s="37"/>
      <c r="O24" s="37"/>
    </row>
    <row r="25" spans="1:15" x14ac:dyDescent="0.4">
      <c r="A25" s="60"/>
      <c r="B25" s="60"/>
      <c r="C25" s="37"/>
      <c r="D25" s="37"/>
      <c r="E25" s="37"/>
      <c r="F25" s="37"/>
      <c r="G25" s="37"/>
      <c r="H25" s="37"/>
      <c r="I25" s="37"/>
      <c r="J25" s="37"/>
      <c r="K25" s="37"/>
      <c r="L25" s="37"/>
      <c r="M25" s="37"/>
      <c r="N25" s="37"/>
      <c r="O25" s="37"/>
    </row>
    <row r="26" spans="1:15" x14ac:dyDescent="0.4">
      <c r="A26" s="60"/>
      <c r="B26" s="60"/>
      <c r="C26" s="37"/>
      <c r="D26" s="37"/>
      <c r="E26" s="37"/>
      <c r="F26" s="37"/>
      <c r="G26" s="37"/>
      <c r="H26" s="37"/>
      <c r="I26" s="37"/>
      <c r="J26" s="37"/>
      <c r="K26" s="37"/>
      <c r="L26" s="37"/>
      <c r="M26" s="37"/>
      <c r="N26" s="37"/>
      <c r="O26" s="37"/>
    </row>
    <row r="27" spans="1:15" x14ac:dyDescent="0.4">
      <c r="A27" s="60"/>
      <c r="B27" s="60"/>
      <c r="C27" s="37"/>
      <c r="D27" s="37"/>
      <c r="E27" s="37"/>
      <c r="F27" s="37"/>
      <c r="G27" s="37"/>
      <c r="H27" s="37"/>
      <c r="I27" s="37"/>
      <c r="J27" s="37"/>
      <c r="K27" s="37"/>
      <c r="L27" s="37"/>
      <c r="M27" s="37"/>
      <c r="N27" s="37"/>
      <c r="O27" s="37"/>
    </row>
    <row r="28" spans="1:15" x14ac:dyDescent="0.4">
      <c r="A28" s="60"/>
      <c r="B28" s="60"/>
      <c r="C28" s="37"/>
      <c r="D28" s="37"/>
      <c r="E28" s="37"/>
      <c r="F28" s="37"/>
      <c r="G28" s="37"/>
      <c r="H28" s="37"/>
      <c r="I28" s="37"/>
      <c r="J28" s="37"/>
      <c r="K28" s="37"/>
      <c r="L28" s="37"/>
      <c r="M28" s="37"/>
      <c r="N28" s="37"/>
      <c r="O28" s="37"/>
    </row>
    <row r="29" spans="1:15" x14ac:dyDescent="0.4">
      <c r="A29" s="60"/>
      <c r="B29" s="60"/>
      <c r="C29" s="37"/>
      <c r="D29" s="37"/>
      <c r="E29" s="37"/>
      <c r="F29" s="37"/>
      <c r="G29" s="37"/>
      <c r="H29" s="37"/>
      <c r="I29" s="37"/>
      <c r="J29" s="37"/>
      <c r="K29" s="37"/>
      <c r="L29" s="37"/>
      <c r="M29" s="37"/>
      <c r="N29" s="37"/>
      <c r="O29" s="37"/>
    </row>
    <row r="30" spans="1:15" x14ac:dyDescent="0.4">
      <c r="A30" s="60"/>
      <c r="B30" s="60"/>
      <c r="C30" s="37"/>
      <c r="D30" s="37"/>
      <c r="E30" s="37"/>
      <c r="F30" s="37"/>
      <c r="G30" s="37"/>
      <c r="H30" s="37"/>
      <c r="I30" s="37"/>
      <c r="J30" s="37"/>
      <c r="K30" s="37"/>
      <c r="L30" s="37"/>
      <c r="M30" s="37"/>
      <c r="N30" s="37"/>
      <c r="O30" s="37"/>
    </row>
    <row r="31" spans="1:15" x14ac:dyDescent="0.4">
      <c r="A31" s="60"/>
      <c r="B31" s="60"/>
      <c r="C31" s="37"/>
      <c r="D31" s="37"/>
      <c r="E31" s="37"/>
      <c r="F31" s="37"/>
      <c r="G31" s="37"/>
      <c r="H31" s="37"/>
      <c r="I31" s="37"/>
      <c r="J31" s="37"/>
      <c r="K31" s="37"/>
      <c r="L31" s="37"/>
      <c r="M31" s="37"/>
      <c r="N31" s="37"/>
      <c r="O31" s="37"/>
    </row>
    <row r="32" spans="1:15" x14ac:dyDescent="0.4">
      <c r="A32" s="60"/>
      <c r="B32" s="60"/>
      <c r="C32" s="37"/>
      <c r="D32" s="37"/>
      <c r="E32" s="37"/>
      <c r="F32" s="37"/>
      <c r="G32" s="37"/>
      <c r="H32" s="37"/>
      <c r="I32" s="37"/>
      <c r="J32" s="37"/>
      <c r="K32" s="37"/>
      <c r="L32" s="37"/>
      <c r="M32" s="37"/>
      <c r="N32" s="37"/>
      <c r="O32" s="37"/>
    </row>
    <row r="33" spans="1:15" x14ac:dyDescent="0.4">
      <c r="A33" s="60"/>
      <c r="B33" s="60"/>
      <c r="C33" s="37"/>
      <c r="D33" s="37"/>
      <c r="E33" s="37"/>
      <c r="F33" s="37"/>
      <c r="G33" s="37"/>
      <c r="H33" s="37"/>
      <c r="I33" s="37"/>
      <c r="J33" s="37"/>
      <c r="K33" s="37"/>
      <c r="L33" s="37"/>
      <c r="M33" s="37"/>
      <c r="N33" s="37"/>
      <c r="O33" s="37"/>
    </row>
    <row r="34" spans="1:15" x14ac:dyDescent="0.4">
      <c r="A34" s="60"/>
      <c r="B34" s="60"/>
      <c r="C34" s="37"/>
      <c r="D34" s="37"/>
      <c r="E34" s="37"/>
      <c r="F34" s="37"/>
      <c r="G34" s="37"/>
      <c r="H34" s="37"/>
      <c r="I34" s="37"/>
      <c r="J34" s="37"/>
      <c r="K34" s="37"/>
      <c r="L34" s="37"/>
      <c r="M34" s="37"/>
      <c r="N34" s="37"/>
      <c r="O34" s="37"/>
    </row>
    <row r="35" spans="1:15" x14ac:dyDescent="0.4">
      <c r="C35" s="37"/>
      <c r="D35" s="37"/>
      <c r="E35" s="37"/>
      <c r="F35" s="37"/>
      <c r="G35" s="37"/>
      <c r="H35" s="37"/>
      <c r="I35" s="37"/>
      <c r="J35" s="37"/>
      <c r="K35" s="37"/>
      <c r="L35" s="37"/>
      <c r="M35" s="37"/>
      <c r="N35" s="37"/>
      <c r="O35" s="37"/>
    </row>
    <row r="36" spans="1:15" x14ac:dyDescent="0.4">
      <c r="C36" s="37"/>
      <c r="D36" s="37"/>
      <c r="E36" s="37"/>
      <c r="F36" s="37"/>
      <c r="G36" s="37"/>
      <c r="H36" s="37"/>
      <c r="I36" s="37"/>
      <c r="J36" s="37"/>
      <c r="K36" s="37"/>
      <c r="L36" s="37"/>
      <c r="M36" s="37"/>
      <c r="N36" s="37"/>
      <c r="O36" s="37"/>
    </row>
    <row r="37" spans="1:15" x14ac:dyDescent="0.4">
      <c r="C37" s="37"/>
      <c r="D37" s="37"/>
      <c r="E37" s="37"/>
      <c r="F37" s="37"/>
      <c r="G37" s="37"/>
      <c r="H37" s="37"/>
      <c r="I37" s="37"/>
      <c r="J37" s="37"/>
      <c r="K37" s="37"/>
      <c r="L37" s="37"/>
      <c r="M37" s="37"/>
      <c r="N37" s="37"/>
      <c r="O37" s="37"/>
    </row>
    <row r="38" spans="1:15" x14ac:dyDescent="0.4">
      <c r="C38" s="37"/>
      <c r="D38" s="37"/>
      <c r="E38" s="37"/>
      <c r="F38" s="37"/>
      <c r="G38" s="37"/>
      <c r="H38" s="37"/>
      <c r="I38" s="37"/>
      <c r="J38" s="37"/>
      <c r="K38" s="37"/>
      <c r="L38" s="37"/>
      <c r="M38" s="37"/>
      <c r="N38" s="37"/>
      <c r="O38" s="37"/>
    </row>
    <row r="39" spans="1:15" x14ac:dyDescent="0.4">
      <c r="C39" s="37"/>
      <c r="D39" s="37"/>
      <c r="E39" s="37"/>
      <c r="F39" s="37"/>
      <c r="G39" s="37"/>
      <c r="H39" s="37"/>
      <c r="I39" s="37"/>
      <c r="J39" s="37"/>
      <c r="K39" s="37"/>
      <c r="L39" s="37"/>
      <c r="M39" s="37"/>
      <c r="N39" s="37"/>
      <c r="O39" s="37"/>
    </row>
    <row r="40" spans="1:15" x14ac:dyDescent="0.4">
      <c r="C40" s="37"/>
      <c r="D40" s="37"/>
      <c r="E40" s="37"/>
      <c r="F40" s="37"/>
      <c r="G40" s="37"/>
      <c r="H40" s="37"/>
      <c r="I40" s="37"/>
      <c r="J40" s="37"/>
      <c r="K40" s="37"/>
      <c r="L40" s="37"/>
      <c r="M40" s="37"/>
      <c r="N40" s="37"/>
      <c r="O40" s="37"/>
    </row>
    <row r="41" spans="1:15" x14ac:dyDescent="0.4">
      <c r="C41" s="37"/>
      <c r="D41" s="37"/>
      <c r="E41" s="37"/>
      <c r="F41" s="37"/>
      <c r="G41" s="37"/>
      <c r="H41" s="37"/>
      <c r="I41" s="37"/>
      <c r="J41" s="37"/>
      <c r="K41" s="37"/>
      <c r="L41" s="37"/>
      <c r="M41" s="37"/>
      <c r="N41" s="37"/>
      <c r="O41" s="37"/>
    </row>
    <row r="42" spans="1:15" x14ac:dyDescent="0.4">
      <c r="C42" s="37"/>
      <c r="D42" s="37"/>
      <c r="E42" s="37"/>
      <c r="F42" s="37"/>
      <c r="G42" s="37"/>
      <c r="H42" s="37"/>
      <c r="I42" s="37"/>
      <c r="J42" s="37"/>
      <c r="K42" s="37"/>
      <c r="L42" s="37"/>
      <c r="M42" s="37"/>
      <c r="N42" s="37"/>
      <c r="O42" s="37"/>
    </row>
    <row r="43" spans="1:15" x14ac:dyDescent="0.4">
      <c r="C43" s="37"/>
      <c r="D43" s="37"/>
      <c r="E43" s="37"/>
      <c r="F43" s="37"/>
      <c r="G43" s="37"/>
      <c r="H43" s="37"/>
      <c r="I43" s="37"/>
      <c r="J43" s="37"/>
      <c r="K43" s="37"/>
      <c r="L43" s="37"/>
      <c r="M43" s="37"/>
      <c r="N43" s="37"/>
      <c r="O43" s="37"/>
    </row>
    <row r="44" spans="1:15" x14ac:dyDescent="0.4">
      <c r="C44" s="37"/>
      <c r="D44" s="37"/>
      <c r="E44" s="37"/>
      <c r="F44" s="37"/>
      <c r="G44" s="37"/>
      <c r="H44" s="37"/>
      <c r="I44" s="37"/>
      <c r="J44" s="37"/>
      <c r="K44" s="37"/>
      <c r="L44" s="37"/>
      <c r="M44" s="37"/>
      <c r="N44" s="37"/>
      <c r="O44" s="37"/>
    </row>
    <row r="45" spans="1:15" x14ac:dyDescent="0.4">
      <c r="C45" s="37"/>
      <c r="D45" s="37"/>
      <c r="E45" s="37"/>
      <c r="F45" s="37"/>
      <c r="G45" s="37"/>
      <c r="H45" s="37"/>
      <c r="I45" s="37"/>
      <c r="J45" s="37"/>
      <c r="K45" s="37"/>
      <c r="L45" s="37"/>
      <c r="M45" s="37"/>
      <c r="N45" s="37"/>
      <c r="O45" s="37"/>
    </row>
    <row r="46" spans="1:15" x14ac:dyDescent="0.4">
      <c r="C46" s="37"/>
      <c r="D46" s="37"/>
      <c r="E46" s="37"/>
      <c r="F46" s="37"/>
      <c r="G46" s="37"/>
      <c r="H46" s="37"/>
      <c r="I46" s="37"/>
      <c r="J46" s="37"/>
      <c r="K46" s="37"/>
      <c r="L46" s="37"/>
      <c r="M46" s="37"/>
      <c r="N46" s="37"/>
      <c r="O46" s="37"/>
    </row>
    <row r="47" spans="1:15" x14ac:dyDescent="0.4">
      <c r="C47" s="37"/>
      <c r="D47" s="37"/>
      <c r="E47" s="37"/>
      <c r="F47" s="37"/>
      <c r="G47" s="37"/>
      <c r="H47" s="37"/>
      <c r="I47" s="37"/>
      <c r="J47" s="37"/>
      <c r="K47" s="37"/>
      <c r="L47" s="37"/>
      <c r="M47" s="37"/>
      <c r="N47" s="37"/>
      <c r="O47" s="37"/>
    </row>
    <row r="48" spans="1:15" x14ac:dyDescent="0.4">
      <c r="C48" s="37"/>
      <c r="D48" s="37"/>
      <c r="E48" s="37"/>
      <c r="F48" s="37"/>
      <c r="G48" s="37"/>
      <c r="H48" s="37"/>
      <c r="I48" s="37"/>
      <c r="J48" s="37"/>
      <c r="K48" s="37"/>
      <c r="L48" s="37"/>
      <c r="M48" s="37"/>
      <c r="N48" s="37"/>
      <c r="O48" s="37"/>
    </row>
    <row r="49" spans="3:15" x14ac:dyDescent="0.4">
      <c r="C49" s="37"/>
      <c r="D49" s="37"/>
      <c r="E49" s="37"/>
      <c r="F49" s="37"/>
      <c r="G49" s="37"/>
      <c r="H49" s="37"/>
      <c r="I49" s="37"/>
      <c r="J49" s="37"/>
      <c r="K49" s="37"/>
      <c r="L49" s="37"/>
      <c r="M49" s="37"/>
      <c r="N49" s="37"/>
      <c r="O49" s="37"/>
    </row>
    <row r="50" spans="3:15" x14ac:dyDescent="0.4">
      <c r="C50" s="37"/>
      <c r="D50" s="37"/>
      <c r="E50" s="37"/>
      <c r="F50" s="37"/>
      <c r="G50" s="37"/>
      <c r="H50" s="37"/>
      <c r="I50" s="37"/>
      <c r="J50" s="37"/>
      <c r="K50" s="37"/>
      <c r="L50" s="37"/>
      <c r="M50" s="37"/>
      <c r="N50" s="37"/>
      <c r="O50" s="37"/>
    </row>
    <row r="51" spans="3:15" x14ac:dyDescent="0.4">
      <c r="C51" s="37"/>
      <c r="D51" s="37"/>
      <c r="E51" s="37"/>
      <c r="F51" s="37"/>
      <c r="G51" s="37"/>
      <c r="H51" s="37"/>
      <c r="I51" s="37"/>
      <c r="J51" s="37"/>
      <c r="K51" s="37"/>
      <c r="L51" s="37"/>
      <c r="M51" s="37"/>
      <c r="N51" s="37"/>
      <c r="O51" s="37"/>
    </row>
    <row r="52" spans="3:15" x14ac:dyDescent="0.4">
      <c r="C52" s="37"/>
      <c r="D52" s="37"/>
      <c r="E52" s="37"/>
      <c r="F52" s="37"/>
      <c r="G52" s="37"/>
      <c r="H52" s="37"/>
      <c r="I52" s="37"/>
      <c r="J52" s="37"/>
      <c r="K52" s="37"/>
      <c r="L52" s="37"/>
      <c r="M52" s="37"/>
      <c r="N52" s="37"/>
      <c r="O52" s="37"/>
    </row>
    <row r="53" spans="3:15" x14ac:dyDescent="0.4">
      <c r="C53" s="37"/>
      <c r="D53" s="37"/>
      <c r="E53" s="37"/>
      <c r="F53" s="37"/>
      <c r="G53" s="37"/>
      <c r="H53" s="37"/>
      <c r="I53" s="37"/>
      <c r="J53" s="37"/>
      <c r="K53" s="37"/>
      <c r="L53" s="37"/>
      <c r="M53" s="37"/>
      <c r="N53" s="37"/>
      <c r="O53" s="37"/>
    </row>
    <row r="54" spans="3:15" x14ac:dyDescent="0.4">
      <c r="C54" s="37"/>
      <c r="D54" s="37"/>
      <c r="E54" s="37"/>
      <c r="F54" s="37"/>
      <c r="G54" s="37"/>
      <c r="H54" s="37"/>
      <c r="I54" s="37"/>
      <c r="J54" s="37"/>
      <c r="K54" s="37"/>
      <c r="L54" s="37"/>
      <c r="M54" s="37"/>
      <c r="N54" s="37"/>
      <c r="O54" s="37"/>
    </row>
    <row r="55" spans="3:15" x14ac:dyDescent="0.4">
      <c r="C55" s="37"/>
      <c r="D55" s="37"/>
      <c r="E55" s="37"/>
      <c r="F55" s="37"/>
      <c r="G55" s="37"/>
      <c r="H55" s="37"/>
      <c r="I55" s="37"/>
      <c r="J55" s="37"/>
      <c r="K55" s="37"/>
      <c r="L55" s="37"/>
      <c r="M55" s="37"/>
      <c r="N55" s="37"/>
      <c r="O55" s="37"/>
    </row>
    <row r="56" spans="3:15" x14ac:dyDescent="0.4">
      <c r="C56" s="37"/>
      <c r="D56" s="37"/>
      <c r="E56" s="37"/>
      <c r="F56" s="37"/>
      <c r="G56" s="37"/>
      <c r="H56" s="37"/>
      <c r="I56" s="37"/>
      <c r="J56" s="37"/>
      <c r="K56" s="37"/>
      <c r="L56" s="37"/>
      <c r="M56" s="37"/>
      <c r="N56" s="37"/>
      <c r="O56" s="37"/>
    </row>
    <row r="57" spans="3:15" x14ac:dyDescent="0.4">
      <c r="C57" s="37"/>
      <c r="D57" s="37"/>
      <c r="E57" s="37"/>
      <c r="F57" s="37"/>
      <c r="G57" s="37"/>
      <c r="H57" s="37"/>
      <c r="I57" s="37"/>
      <c r="J57" s="37"/>
      <c r="K57" s="37"/>
      <c r="L57" s="37"/>
      <c r="M57" s="37"/>
      <c r="N57" s="37"/>
      <c r="O57" s="37"/>
    </row>
    <row r="58" spans="3:15" x14ac:dyDescent="0.4">
      <c r="C58" s="37"/>
      <c r="D58" s="37"/>
      <c r="E58" s="37"/>
      <c r="F58" s="37"/>
      <c r="G58" s="37"/>
      <c r="H58" s="37"/>
      <c r="I58" s="37"/>
      <c r="J58" s="37"/>
      <c r="K58" s="37"/>
      <c r="L58" s="37"/>
      <c r="M58" s="37"/>
      <c r="N58" s="37"/>
      <c r="O58" s="37"/>
    </row>
    <row r="59" spans="3:15" x14ac:dyDescent="0.4">
      <c r="C59" s="37"/>
      <c r="D59" s="37"/>
      <c r="E59" s="37"/>
      <c r="F59" s="37"/>
      <c r="G59" s="37"/>
      <c r="H59" s="37"/>
      <c r="I59" s="37"/>
      <c r="J59" s="37"/>
      <c r="K59" s="37"/>
      <c r="L59" s="37"/>
      <c r="M59" s="37"/>
      <c r="N59" s="37"/>
      <c r="O59" s="37"/>
    </row>
    <row r="60" spans="3:15" x14ac:dyDescent="0.4">
      <c r="C60" s="37"/>
      <c r="D60" s="37"/>
      <c r="E60" s="37"/>
      <c r="F60" s="37"/>
      <c r="G60" s="37"/>
      <c r="H60" s="37"/>
      <c r="I60" s="37"/>
      <c r="J60" s="37"/>
      <c r="K60" s="37"/>
      <c r="L60" s="37"/>
      <c r="M60" s="37"/>
      <c r="N60" s="37"/>
      <c r="O60" s="37"/>
    </row>
    <row r="61" spans="3:15" x14ac:dyDescent="0.4">
      <c r="C61" s="37"/>
      <c r="D61" s="37"/>
      <c r="E61" s="37"/>
      <c r="F61" s="37"/>
      <c r="G61" s="37"/>
      <c r="H61" s="37"/>
      <c r="I61" s="37"/>
      <c r="J61" s="37"/>
      <c r="K61" s="37"/>
      <c r="L61" s="37"/>
      <c r="M61" s="37"/>
      <c r="N61" s="37"/>
      <c r="O61" s="37"/>
    </row>
    <row r="62" spans="3:15" x14ac:dyDescent="0.4">
      <c r="C62" s="37"/>
      <c r="D62" s="37"/>
      <c r="E62" s="37"/>
      <c r="F62" s="37"/>
      <c r="G62" s="37"/>
      <c r="H62" s="37"/>
      <c r="I62" s="37"/>
      <c r="J62" s="37"/>
      <c r="K62" s="37"/>
      <c r="L62" s="37"/>
      <c r="M62" s="37"/>
      <c r="N62" s="37"/>
      <c r="O62" s="37"/>
    </row>
    <row r="63" spans="3:15" x14ac:dyDescent="0.4">
      <c r="C63" s="37"/>
      <c r="D63" s="37"/>
      <c r="E63" s="37"/>
      <c r="F63" s="37"/>
      <c r="G63" s="37"/>
      <c r="H63" s="37"/>
      <c r="I63" s="37"/>
      <c r="J63" s="37"/>
      <c r="K63" s="37"/>
      <c r="L63" s="37"/>
      <c r="M63" s="37"/>
      <c r="N63" s="37"/>
      <c r="O63" s="37"/>
    </row>
    <row r="64" spans="3:15" x14ac:dyDescent="0.4">
      <c r="C64" s="37"/>
      <c r="D64" s="37"/>
      <c r="E64" s="37"/>
      <c r="F64" s="37"/>
      <c r="G64" s="37"/>
      <c r="H64" s="37"/>
      <c r="I64" s="37"/>
      <c r="J64" s="37"/>
      <c r="K64" s="37"/>
      <c r="L64" s="37"/>
      <c r="M64" s="37"/>
      <c r="N64" s="37"/>
      <c r="O64" s="37"/>
    </row>
    <row r="65" spans="3:15" x14ac:dyDescent="0.4">
      <c r="C65" s="37"/>
      <c r="D65" s="37"/>
      <c r="E65" s="37"/>
      <c r="F65" s="37"/>
      <c r="G65" s="37"/>
      <c r="H65" s="37"/>
      <c r="I65" s="37"/>
      <c r="J65" s="37"/>
      <c r="K65" s="37"/>
      <c r="L65" s="37"/>
      <c r="M65" s="37"/>
      <c r="N65" s="37"/>
      <c r="O65" s="37"/>
    </row>
    <row r="66" spans="3:15" x14ac:dyDescent="0.4">
      <c r="C66" s="37"/>
      <c r="D66" s="37"/>
      <c r="E66" s="37"/>
      <c r="F66" s="37"/>
      <c r="G66" s="37"/>
      <c r="H66" s="37"/>
      <c r="I66" s="37"/>
      <c r="J66" s="37"/>
      <c r="K66" s="37"/>
      <c r="L66" s="37"/>
      <c r="M66" s="37"/>
      <c r="N66" s="37"/>
      <c r="O66" s="37"/>
    </row>
    <row r="67" spans="3:15" x14ac:dyDescent="0.4">
      <c r="C67" s="37"/>
      <c r="D67" s="37"/>
      <c r="E67" s="37"/>
      <c r="F67" s="37"/>
      <c r="G67" s="37"/>
      <c r="H67" s="37"/>
      <c r="I67" s="37"/>
      <c r="J67" s="37"/>
      <c r="K67" s="37"/>
      <c r="L67" s="37"/>
      <c r="M67" s="37"/>
      <c r="N67" s="37"/>
      <c r="O67" s="37"/>
    </row>
    <row r="68" spans="3:15" x14ac:dyDescent="0.4">
      <c r="C68" s="37"/>
      <c r="D68" s="37"/>
      <c r="E68" s="37"/>
      <c r="F68" s="37"/>
      <c r="G68" s="37"/>
      <c r="H68" s="37"/>
      <c r="I68" s="37"/>
      <c r="J68" s="37"/>
      <c r="K68" s="37"/>
      <c r="L68" s="37"/>
      <c r="M68" s="37"/>
      <c r="N68" s="37"/>
      <c r="O68" s="37"/>
    </row>
    <row r="69" spans="3:15" x14ac:dyDescent="0.4">
      <c r="C69" s="37"/>
      <c r="D69" s="37"/>
      <c r="E69" s="37"/>
      <c r="F69" s="37"/>
      <c r="G69" s="37"/>
      <c r="H69" s="37"/>
      <c r="I69" s="37"/>
      <c r="J69" s="37"/>
      <c r="K69" s="37"/>
      <c r="L69" s="37"/>
      <c r="M69" s="37"/>
      <c r="N69" s="37"/>
      <c r="O69" s="37"/>
    </row>
    <row r="70" spans="3:15" x14ac:dyDescent="0.4">
      <c r="C70" s="37"/>
      <c r="D70" s="37"/>
      <c r="E70" s="37"/>
      <c r="F70" s="37"/>
      <c r="G70" s="37"/>
      <c r="H70" s="37"/>
      <c r="I70" s="37"/>
      <c r="J70" s="37"/>
      <c r="K70" s="37"/>
      <c r="L70" s="37"/>
      <c r="M70" s="37"/>
      <c r="N70" s="37"/>
      <c r="O70" s="37"/>
    </row>
    <row r="71" spans="3:15" x14ac:dyDescent="0.4">
      <c r="C71" s="37"/>
      <c r="D71" s="37"/>
      <c r="E71" s="37"/>
      <c r="F71" s="37"/>
      <c r="G71" s="37"/>
      <c r="H71" s="37"/>
      <c r="I71" s="37"/>
      <c r="J71" s="37"/>
      <c r="K71" s="37"/>
      <c r="L71" s="37"/>
      <c r="M71" s="37"/>
      <c r="N71" s="37"/>
      <c r="O71" s="37"/>
    </row>
    <row r="72" spans="3:15" x14ac:dyDescent="0.4">
      <c r="C72" s="37"/>
      <c r="D72" s="37"/>
      <c r="E72" s="37"/>
      <c r="F72" s="37"/>
      <c r="G72" s="37"/>
      <c r="H72" s="37"/>
      <c r="I72" s="37"/>
      <c r="J72" s="37"/>
      <c r="K72" s="37"/>
      <c r="L72" s="37"/>
      <c r="M72" s="37"/>
      <c r="N72" s="37"/>
      <c r="O72" s="37"/>
    </row>
    <row r="73" spans="3:15" x14ac:dyDescent="0.4">
      <c r="C73" s="37"/>
      <c r="D73" s="37"/>
      <c r="E73" s="37"/>
      <c r="F73" s="37"/>
      <c r="G73" s="37"/>
      <c r="H73" s="37"/>
      <c r="I73" s="37"/>
      <c r="J73" s="37"/>
      <c r="K73" s="37"/>
      <c r="L73" s="37"/>
      <c r="M73" s="37"/>
      <c r="N73" s="37"/>
      <c r="O73" s="37"/>
    </row>
    <row r="74" spans="3:15" x14ac:dyDescent="0.4">
      <c r="C74" s="37"/>
      <c r="D74" s="37"/>
      <c r="E74" s="37"/>
      <c r="F74" s="37"/>
      <c r="G74" s="37"/>
      <c r="H74" s="37"/>
      <c r="I74" s="37"/>
      <c r="J74" s="37"/>
      <c r="K74" s="37"/>
      <c r="L74" s="37"/>
      <c r="M74" s="37"/>
      <c r="N74" s="37"/>
      <c r="O74" s="37"/>
    </row>
    <row r="75" spans="3:15" x14ac:dyDescent="0.4">
      <c r="C75" s="37"/>
      <c r="D75" s="37"/>
      <c r="E75" s="37"/>
      <c r="F75" s="37"/>
      <c r="G75" s="37"/>
      <c r="H75" s="37"/>
      <c r="I75" s="37"/>
      <c r="J75" s="37"/>
      <c r="K75" s="37"/>
      <c r="L75" s="37"/>
      <c r="M75" s="37"/>
      <c r="N75" s="37"/>
      <c r="O75" s="37"/>
    </row>
    <row r="76" spans="3:15" x14ac:dyDescent="0.4">
      <c r="C76" s="37"/>
      <c r="D76" s="37"/>
      <c r="E76" s="37"/>
      <c r="F76" s="37"/>
      <c r="G76" s="37"/>
      <c r="H76" s="37"/>
      <c r="I76" s="37"/>
      <c r="J76" s="37"/>
      <c r="K76" s="37"/>
      <c r="L76" s="37"/>
      <c r="M76" s="37"/>
      <c r="N76" s="37"/>
      <c r="O76" s="37"/>
    </row>
    <row r="77" spans="3:15" x14ac:dyDescent="0.4">
      <c r="C77" s="37"/>
      <c r="D77" s="37"/>
      <c r="E77" s="37"/>
      <c r="F77" s="37"/>
      <c r="G77" s="37"/>
      <c r="H77" s="37"/>
      <c r="I77" s="37"/>
      <c r="J77" s="37"/>
      <c r="K77" s="37"/>
      <c r="L77" s="37"/>
      <c r="M77" s="37"/>
      <c r="N77" s="37"/>
      <c r="O77" s="37"/>
    </row>
    <row r="78" spans="3:15" x14ac:dyDescent="0.4">
      <c r="C78" s="37"/>
      <c r="D78" s="37"/>
      <c r="E78" s="37"/>
      <c r="F78" s="37"/>
      <c r="G78" s="37"/>
      <c r="H78" s="37"/>
      <c r="I78" s="37"/>
      <c r="J78" s="37"/>
      <c r="K78" s="37"/>
      <c r="L78" s="37"/>
      <c r="M78" s="37"/>
      <c r="N78" s="37"/>
      <c r="O78" s="37"/>
    </row>
    <row r="79" spans="3:15" x14ac:dyDescent="0.4">
      <c r="C79" s="37"/>
      <c r="D79" s="37"/>
      <c r="E79" s="37"/>
      <c r="F79" s="37"/>
      <c r="G79" s="37"/>
      <c r="H79" s="37"/>
      <c r="I79" s="37"/>
      <c r="J79" s="37"/>
      <c r="K79" s="37"/>
      <c r="L79" s="37"/>
      <c r="M79" s="37"/>
      <c r="N79" s="37"/>
      <c r="O79" s="37"/>
    </row>
    <row r="80" spans="3:15" x14ac:dyDescent="0.4">
      <c r="C80" s="37"/>
      <c r="D80" s="37"/>
      <c r="E80" s="37"/>
      <c r="F80" s="37"/>
      <c r="G80" s="37"/>
      <c r="H80" s="37"/>
      <c r="I80" s="37"/>
      <c r="J80" s="37"/>
      <c r="K80" s="37"/>
      <c r="L80" s="37"/>
      <c r="M80" s="37"/>
      <c r="N80" s="37"/>
      <c r="O80" s="37"/>
    </row>
    <row r="81" spans="3:15" x14ac:dyDescent="0.4">
      <c r="C81" s="37"/>
      <c r="D81" s="37"/>
      <c r="E81" s="37"/>
      <c r="F81" s="37"/>
      <c r="G81" s="37"/>
      <c r="H81" s="37"/>
      <c r="I81" s="37"/>
      <c r="J81" s="37"/>
      <c r="K81" s="37"/>
      <c r="L81" s="37"/>
      <c r="M81" s="37"/>
      <c r="N81" s="37"/>
      <c r="O81" s="37"/>
    </row>
    <row r="82" spans="3:15" x14ac:dyDescent="0.4">
      <c r="C82" s="37"/>
      <c r="D82" s="37"/>
      <c r="E82" s="37"/>
      <c r="F82" s="37"/>
      <c r="G82" s="37"/>
      <c r="H82" s="37"/>
      <c r="I82" s="37"/>
      <c r="J82" s="37"/>
      <c r="K82" s="37"/>
      <c r="L82" s="37"/>
      <c r="M82" s="37"/>
      <c r="N82" s="37"/>
      <c r="O82" s="37"/>
    </row>
    <row r="83" spans="3:15" x14ac:dyDescent="0.4">
      <c r="C83" s="37"/>
      <c r="D83" s="37"/>
      <c r="E83" s="37"/>
      <c r="F83" s="37"/>
      <c r="G83" s="37"/>
      <c r="H83" s="37"/>
      <c r="I83" s="37"/>
      <c r="J83" s="37"/>
      <c r="K83" s="37"/>
      <c r="L83" s="37"/>
      <c r="M83" s="37"/>
      <c r="N83" s="37"/>
      <c r="O83" s="37"/>
    </row>
    <row r="84" spans="3:15" x14ac:dyDescent="0.4">
      <c r="C84" s="37"/>
      <c r="D84" s="37"/>
      <c r="E84" s="37"/>
      <c r="F84" s="37"/>
      <c r="G84" s="37"/>
      <c r="H84" s="37"/>
      <c r="I84" s="37"/>
      <c r="J84" s="37"/>
      <c r="K84" s="37"/>
      <c r="L84" s="37"/>
      <c r="M84" s="37"/>
      <c r="N84" s="37"/>
      <c r="O84" s="37"/>
    </row>
    <row r="85" spans="3:15" x14ac:dyDescent="0.4">
      <c r="C85" s="37"/>
      <c r="D85" s="37"/>
      <c r="E85" s="37"/>
      <c r="F85" s="37"/>
      <c r="G85" s="37"/>
      <c r="H85" s="37"/>
      <c r="I85" s="37"/>
      <c r="J85" s="37"/>
      <c r="K85" s="37"/>
      <c r="L85" s="37"/>
      <c r="M85" s="37"/>
      <c r="N85" s="37"/>
      <c r="O85" s="37"/>
    </row>
    <row r="86" spans="3:15" x14ac:dyDescent="0.4">
      <c r="C86" s="37"/>
      <c r="D86" s="37"/>
      <c r="E86" s="37"/>
      <c r="F86" s="37"/>
      <c r="G86" s="37"/>
      <c r="H86" s="37"/>
      <c r="I86" s="37"/>
      <c r="J86" s="37"/>
      <c r="K86" s="37"/>
      <c r="L86" s="37"/>
      <c r="M86" s="37"/>
      <c r="N86" s="37"/>
      <c r="O86" s="37"/>
    </row>
    <row r="87" spans="3:15" x14ac:dyDescent="0.4">
      <c r="C87" s="37"/>
      <c r="D87" s="37"/>
      <c r="E87" s="37"/>
      <c r="F87" s="37"/>
      <c r="G87" s="37"/>
      <c r="H87" s="37"/>
      <c r="I87" s="37"/>
      <c r="J87" s="37"/>
      <c r="K87" s="37"/>
      <c r="L87" s="37"/>
      <c r="M87" s="37"/>
      <c r="N87" s="37"/>
      <c r="O87" s="37"/>
    </row>
    <row r="88" spans="3:15" x14ac:dyDescent="0.4">
      <c r="C88" s="37"/>
      <c r="D88" s="37"/>
      <c r="E88" s="37"/>
      <c r="F88" s="37"/>
      <c r="G88" s="37"/>
      <c r="H88" s="37"/>
      <c r="I88" s="37"/>
      <c r="J88" s="37"/>
      <c r="K88" s="37"/>
      <c r="L88" s="37"/>
      <c r="M88" s="37"/>
      <c r="N88" s="37"/>
      <c r="O88" s="37"/>
    </row>
    <row r="89" spans="3:15" x14ac:dyDescent="0.4">
      <c r="C89" s="37"/>
      <c r="D89" s="37"/>
      <c r="E89" s="37"/>
      <c r="F89" s="37"/>
      <c r="G89" s="37"/>
      <c r="H89" s="37"/>
      <c r="I89" s="37"/>
      <c r="J89" s="37"/>
      <c r="K89" s="37"/>
      <c r="L89" s="37"/>
      <c r="M89" s="37"/>
      <c r="N89" s="37"/>
      <c r="O89" s="37"/>
    </row>
    <row r="90" spans="3:15" x14ac:dyDescent="0.4">
      <c r="C90" s="37"/>
      <c r="D90" s="37"/>
      <c r="E90" s="37"/>
      <c r="F90" s="37"/>
      <c r="G90" s="37"/>
      <c r="H90" s="37"/>
      <c r="I90" s="37"/>
      <c r="J90" s="37"/>
      <c r="K90" s="37"/>
      <c r="L90" s="37"/>
      <c r="M90" s="37"/>
      <c r="N90" s="37"/>
      <c r="O90" s="37"/>
    </row>
    <row r="91" spans="3:15" x14ac:dyDescent="0.4">
      <c r="C91" s="37"/>
      <c r="D91" s="37"/>
      <c r="E91" s="37"/>
      <c r="F91" s="37"/>
      <c r="G91" s="37"/>
      <c r="H91" s="37"/>
      <c r="I91" s="37"/>
      <c r="J91" s="37"/>
      <c r="K91" s="37"/>
      <c r="L91" s="37"/>
      <c r="M91" s="37"/>
      <c r="N91" s="37"/>
      <c r="O91" s="37"/>
    </row>
    <row r="92" spans="3:15" x14ac:dyDescent="0.4">
      <c r="C92" s="37"/>
      <c r="D92" s="37"/>
      <c r="E92" s="37"/>
      <c r="F92" s="37"/>
      <c r="G92" s="37"/>
      <c r="H92" s="37"/>
      <c r="I92" s="37"/>
      <c r="J92" s="37"/>
      <c r="K92" s="37"/>
      <c r="L92" s="37"/>
      <c r="M92" s="37"/>
      <c r="N92" s="37"/>
      <c r="O92" s="37"/>
    </row>
    <row r="93" spans="3:15" x14ac:dyDescent="0.4">
      <c r="C93" s="37"/>
      <c r="D93" s="37"/>
      <c r="E93" s="37"/>
      <c r="F93" s="37"/>
      <c r="G93" s="37"/>
      <c r="H93" s="37"/>
      <c r="I93" s="37"/>
      <c r="J93" s="37"/>
      <c r="K93" s="37"/>
      <c r="L93" s="37"/>
      <c r="M93" s="37"/>
      <c r="N93" s="37"/>
      <c r="O93" s="37"/>
    </row>
    <row r="94" spans="3:15" x14ac:dyDescent="0.4">
      <c r="C94" s="37"/>
      <c r="D94" s="37"/>
      <c r="E94" s="37"/>
      <c r="F94" s="37"/>
      <c r="G94" s="37"/>
      <c r="H94" s="37"/>
      <c r="I94" s="37"/>
      <c r="J94" s="37"/>
      <c r="K94" s="37"/>
      <c r="L94" s="37"/>
      <c r="M94" s="37"/>
      <c r="N94" s="37"/>
      <c r="O94" s="37"/>
    </row>
    <row r="95" spans="3:15" x14ac:dyDescent="0.4">
      <c r="C95" s="37"/>
      <c r="D95" s="37"/>
      <c r="E95" s="37"/>
      <c r="F95" s="37"/>
      <c r="G95" s="37"/>
      <c r="H95" s="37"/>
      <c r="I95" s="37"/>
      <c r="J95" s="37"/>
      <c r="K95" s="37"/>
      <c r="L95" s="37"/>
      <c r="M95" s="37"/>
      <c r="N95" s="37"/>
      <c r="O95" s="37"/>
    </row>
    <row r="96" spans="3:15" x14ac:dyDescent="0.4">
      <c r="C96" s="37"/>
      <c r="D96" s="37"/>
      <c r="E96" s="37"/>
      <c r="F96" s="37"/>
      <c r="G96" s="37"/>
      <c r="H96" s="37"/>
      <c r="I96" s="37"/>
      <c r="J96" s="37"/>
      <c r="K96" s="37"/>
      <c r="L96" s="37"/>
      <c r="M96" s="37"/>
      <c r="N96" s="37"/>
      <c r="O96" s="37"/>
    </row>
    <row r="97" spans="3:15" x14ac:dyDescent="0.4">
      <c r="C97" s="37"/>
      <c r="D97" s="37"/>
      <c r="E97" s="37"/>
      <c r="F97" s="37"/>
      <c r="G97" s="37"/>
      <c r="H97" s="37"/>
      <c r="I97" s="37"/>
      <c r="J97" s="37"/>
      <c r="K97" s="37"/>
      <c r="L97" s="37"/>
      <c r="M97" s="37"/>
      <c r="N97" s="37"/>
      <c r="O97" s="37"/>
    </row>
    <row r="98" spans="3:15" x14ac:dyDescent="0.4">
      <c r="C98" s="37"/>
      <c r="D98" s="37"/>
      <c r="E98" s="37"/>
      <c r="F98" s="37"/>
      <c r="G98" s="37"/>
      <c r="H98" s="37"/>
      <c r="I98" s="37"/>
      <c r="J98" s="37"/>
      <c r="K98" s="37"/>
      <c r="L98" s="37"/>
      <c r="M98" s="37"/>
      <c r="N98" s="37"/>
      <c r="O98" s="37"/>
    </row>
    <row r="99" spans="3:15" x14ac:dyDescent="0.4">
      <c r="C99" s="37"/>
      <c r="D99" s="37"/>
      <c r="E99" s="37"/>
      <c r="F99" s="37"/>
      <c r="G99" s="37"/>
      <c r="H99" s="37"/>
      <c r="I99" s="37"/>
      <c r="J99" s="37"/>
      <c r="K99" s="37"/>
      <c r="L99" s="37"/>
      <c r="M99" s="37"/>
      <c r="N99" s="37"/>
      <c r="O99" s="37"/>
    </row>
    <row r="100" spans="3:15" x14ac:dyDescent="0.4">
      <c r="C100" s="37"/>
      <c r="D100" s="37"/>
      <c r="E100" s="37"/>
      <c r="F100" s="37"/>
      <c r="G100" s="37"/>
      <c r="H100" s="37"/>
      <c r="I100" s="37"/>
      <c r="J100" s="37"/>
      <c r="K100" s="37"/>
      <c r="L100" s="37"/>
      <c r="M100" s="37"/>
      <c r="N100" s="37"/>
      <c r="O100" s="37"/>
    </row>
    <row r="101" spans="3:15" x14ac:dyDescent="0.4">
      <c r="C101" s="37"/>
      <c r="D101" s="37"/>
      <c r="E101" s="37"/>
      <c r="F101" s="37"/>
      <c r="G101" s="37"/>
      <c r="H101" s="37"/>
      <c r="I101" s="37"/>
      <c r="J101" s="37"/>
      <c r="K101" s="37"/>
      <c r="L101" s="37"/>
      <c r="M101" s="37"/>
      <c r="N101" s="37"/>
      <c r="O101" s="37"/>
    </row>
    <row r="102" spans="3:15" x14ac:dyDescent="0.4">
      <c r="C102" s="37"/>
      <c r="D102" s="37"/>
      <c r="E102" s="37"/>
      <c r="F102" s="37"/>
      <c r="G102" s="37"/>
      <c r="H102" s="37"/>
      <c r="I102" s="37"/>
      <c r="J102" s="37"/>
      <c r="K102" s="37"/>
      <c r="L102" s="37"/>
      <c r="M102" s="37"/>
      <c r="N102" s="37"/>
      <c r="O102" s="37"/>
    </row>
    <row r="103" spans="3:15" x14ac:dyDescent="0.4">
      <c r="C103" s="37"/>
      <c r="D103" s="37"/>
      <c r="E103" s="37"/>
      <c r="F103" s="37"/>
      <c r="G103" s="37"/>
      <c r="H103" s="37"/>
      <c r="I103" s="37"/>
      <c r="J103" s="37"/>
      <c r="K103" s="37"/>
      <c r="L103" s="37"/>
      <c r="M103" s="37"/>
      <c r="N103" s="37"/>
      <c r="O103" s="37"/>
    </row>
    <row r="104" spans="3:15" x14ac:dyDescent="0.4">
      <c r="C104" s="37"/>
      <c r="D104" s="37"/>
      <c r="E104" s="37"/>
      <c r="F104" s="37"/>
      <c r="G104" s="37"/>
      <c r="H104" s="37"/>
      <c r="I104" s="37"/>
      <c r="J104" s="37"/>
      <c r="K104" s="37"/>
      <c r="L104" s="37"/>
      <c r="M104" s="37"/>
      <c r="N104" s="37"/>
      <c r="O104" s="37"/>
    </row>
    <row r="105" spans="3:15" x14ac:dyDescent="0.4">
      <c r="C105" s="37"/>
      <c r="D105" s="37"/>
      <c r="E105" s="37"/>
      <c r="F105" s="37"/>
      <c r="G105" s="37"/>
      <c r="H105" s="37"/>
      <c r="I105" s="37"/>
      <c r="J105" s="37"/>
      <c r="K105" s="37"/>
      <c r="L105" s="37"/>
      <c r="M105" s="37"/>
      <c r="N105" s="37"/>
      <c r="O105" s="37"/>
    </row>
    <row r="106" spans="3:15" x14ac:dyDescent="0.4">
      <c r="C106" s="37"/>
      <c r="D106" s="37"/>
      <c r="E106" s="37"/>
      <c r="F106" s="37"/>
      <c r="G106" s="37"/>
      <c r="H106" s="37"/>
      <c r="I106" s="37"/>
      <c r="J106" s="37"/>
      <c r="K106" s="37"/>
      <c r="L106" s="37"/>
      <c r="M106" s="37"/>
      <c r="N106" s="37"/>
      <c r="O106" s="37"/>
    </row>
    <row r="107" spans="3:15" x14ac:dyDescent="0.4">
      <c r="C107" s="37"/>
      <c r="D107" s="37"/>
      <c r="E107" s="37"/>
      <c r="F107" s="37"/>
      <c r="G107" s="37"/>
      <c r="H107" s="37"/>
      <c r="I107" s="37"/>
      <c r="J107" s="37"/>
      <c r="K107" s="37"/>
      <c r="L107" s="37"/>
      <c r="M107" s="37"/>
      <c r="N107" s="37"/>
      <c r="O107" s="37"/>
    </row>
    <row r="108" spans="3:15" x14ac:dyDescent="0.4">
      <c r="C108" s="37"/>
      <c r="D108" s="37"/>
      <c r="E108" s="37"/>
      <c r="F108" s="37"/>
      <c r="G108" s="37"/>
      <c r="H108" s="37"/>
      <c r="I108" s="37"/>
      <c r="J108" s="37"/>
      <c r="K108" s="37"/>
      <c r="L108" s="37"/>
      <c r="M108" s="37"/>
      <c r="N108" s="37"/>
      <c r="O108" s="37"/>
    </row>
    <row r="109" spans="3:15" x14ac:dyDescent="0.4">
      <c r="C109" s="37"/>
      <c r="D109" s="37"/>
      <c r="E109" s="37"/>
      <c r="F109" s="37"/>
      <c r="G109" s="37"/>
      <c r="H109" s="37"/>
      <c r="I109" s="37"/>
      <c r="J109" s="37"/>
      <c r="K109" s="37"/>
      <c r="L109" s="37"/>
      <c r="M109" s="37"/>
      <c r="N109" s="37"/>
      <c r="O109" s="37"/>
    </row>
    <row r="110" spans="3:15" x14ac:dyDescent="0.4">
      <c r="C110" s="37"/>
      <c r="D110" s="37"/>
      <c r="E110" s="37"/>
      <c r="F110" s="37"/>
      <c r="G110" s="37"/>
      <c r="H110" s="37"/>
      <c r="I110" s="37"/>
      <c r="J110" s="37"/>
      <c r="K110" s="37"/>
      <c r="L110" s="37"/>
      <c r="M110" s="37"/>
      <c r="N110" s="37"/>
      <c r="O110" s="37"/>
    </row>
    <row r="111" spans="3:15" x14ac:dyDescent="0.4">
      <c r="C111" s="37"/>
      <c r="D111" s="37"/>
      <c r="E111" s="37"/>
      <c r="F111" s="37"/>
      <c r="G111" s="37"/>
      <c r="H111" s="37"/>
      <c r="I111" s="37"/>
      <c r="J111" s="37"/>
      <c r="K111" s="37"/>
      <c r="L111" s="37"/>
      <c r="M111" s="37"/>
      <c r="N111" s="37"/>
      <c r="O111" s="37"/>
    </row>
    <row r="112" spans="3:15" x14ac:dyDescent="0.4">
      <c r="C112" s="37"/>
      <c r="D112" s="37"/>
      <c r="E112" s="37"/>
      <c r="F112" s="37"/>
      <c r="G112" s="37"/>
      <c r="H112" s="37"/>
      <c r="I112" s="37"/>
      <c r="J112" s="37"/>
      <c r="K112" s="37"/>
      <c r="L112" s="37"/>
      <c r="M112" s="37"/>
      <c r="N112" s="37"/>
      <c r="O112" s="37"/>
    </row>
    <row r="113" spans="3:15" x14ac:dyDescent="0.4">
      <c r="C113" s="37"/>
      <c r="D113" s="37"/>
      <c r="E113" s="37"/>
      <c r="F113" s="37"/>
      <c r="G113" s="37"/>
      <c r="H113" s="37"/>
      <c r="I113" s="37"/>
      <c r="J113" s="37"/>
      <c r="K113" s="37"/>
      <c r="L113" s="37"/>
      <c r="M113" s="37"/>
      <c r="N113" s="37"/>
      <c r="O113" s="37"/>
    </row>
    <row r="114" spans="3:15" x14ac:dyDescent="0.4">
      <c r="C114" s="37"/>
      <c r="D114" s="37"/>
      <c r="E114" s="37"/>
      <c r="F114" s="37"/>
      <c r="G114" s="37"/>
      <c r="H114" s="37"/>
      <c r="I114" s="37"/>
      <c r="J114" s="37"/>
      <c r="K114" s="37"/>
      <c r="L114" s="37"/>
      <c r="M114" s="37"/>
      <c r="N114" s="37"/>
      <c r="O114" s="37"/>
    </row>
    <row r="115" spans="3:15" x14ac:dyDescent="0.4">
      <c r="C115" s="37"/>
      <c r="D115" s="37"/>
      <c r="E115" s="37"/>
      <c r="F115" s="37"/>
      <c r="G115" s="37"/>
      <c r="H115" s="37"/>
      <c r="I115" s="37"/>
      <c r="J115" s="37"/>
      <c r="K115" s="37"/>
      <c r="L115" s="37"/>
      <c r="M115" s="37"/>
      <c r="N115" s="37"/>
      <c r="O115" s="37"/>
    </row>
    <row r="116" spans="3:15" x14ac:dyDescent="0.4">
      <c r="C116" s="37"/>
      <c r="D116" s="37"/>
      <c r="E116" s="37"/>
      <c r="F116" s="37"/>
      <c r="G116" s="37"/>
      <c r="H116" s="37"/>
      <c r="I116" s="37"/>
      <c r="J116" s="37"/>
      <c r="K116" s="37"/>
      <c r="L116" s="37"/>
      <c r="M116" s="37"/>
      <c r="N116" s="37"/>
      <c r="O116" s="37"/>
    </row>
    <row r="117" spans="3:15" x14ac:dyDescent="0.4">
      <c r="C117" s="37"/>
      <c r="D117" s="37"/>
      <c r="E117" s="37"/>
      <c r="F117" s="37"/>
      <c r="G117" s="37"/>
      <c r="H117" s="37"/>
      <c r="I117" s="37"/>
      <c r="J117" s="37"/>
      <c r="K117" s="37"/>
      <c r="L117" s="37"/>
      <c r="M117" s="37"/>
      <c r="N117" s="37"/>
      <c r="O117" s="37"/>
    </row>
    <row r="118" spans="3:15" x14ac:dyDescent="0.4">
      <c r="C118" s="37"/>
      <c r="D118" s="37"/>
      <c r="E118" s="37"/>
      <c r="F118" s="37"/>
      <c r="G118" s="37"/>
      <c r="H118" s="37"/>
      <c r="I118" s="37"/>
      <c r="J118" s="37"/>
      <c r="K118" s="37"/>
      <c r="L118" s="37"/>
      <c r="M118" s="37"/>
      <c r="N118" s="37"/>
      <c r="O118" s="37"/>
    </row>
    <row r="119" spans="3:15" x14ac:dyDescent="0.4">
      <c r="C119" s="37"/>
      <c r="D119" s="37"/>
      <c r="E119" s="37"/>
      <c r="F119" s="37"/>
      <c r="G119" s="37"/>
      <c r="H119" s="37"/>
      <c r="I119" s="37"/>
      <c r="J119" s="37"/>
      <c r="K119" s="37"/>
      <c r="L119" s="37"/>
      <c r="M119" s="37"/>
      <c r="N119" s="37"/>
      <c r="O119" s="37"/>
    </row>
    <row r="120" spans="3:15" x14ac:dyDescent="0.4">
      <c r="C120" s="37"/>
      <c r="D120" s="37"/>
      <c r="E120" s="37"/>
      <c r="F120" s="37"/>
      <c r="G120" s="37"/>
      <c r="H120" s="37"/>
      <c r="I120" s="37"/>
      <c r="J120" s="37"/>
      <c r="K120" s="37"/>
      <c r="L120" s="37"/>
      <c r="M120" s="37"/>
      <c r="N120" s="37"/>
      <c r="O120" s="37"/>
    </row>
    <row r="121" spans="3:15" x14ac:dyDescent="0.4">
      <c r="C121" s="37"/>
      <c r="D121" s="37"/>
      <c r="E121" s="37"/>
      <c r="F121" s="37"/>
      <c r="G121" s="37"/>
      <c r="H121" s="37"/>
      <c r="I121" s="37"/>
      <c r="J121" s="37"/>
      <c r="K121" s="37"/>
      <c r="L121" s="37"/>
      <c r="M121" s="37"/>
      <c r="N121" s="37"/>
      <c r="O121" s="37"/>
    </row>
    <row r="122" spans="3:15" x14ac:dyDescent="0.4">
      <c r="C122" s="37"/>
      <c r="D122" s="37"/>
      <c r="E122" s="37"/>
      <c r="F122" s="37"/>
      <c r="G122" s="37"/>
      <c r="H122" s="37"/>
      <c r="I122" s="37"/>
      <c r="J122" s="37"/>
      <c r="K122" s="37"/>
      <c r="L122" s="37"/>
      <c r="M122" s="37"/>
      <c r="N122" s="37"/>
      <c r="O122" s="37"/>
    </row>
    <row r="123" spans="3:15" x14ac:dyDescent="0.4">
      <c r="I123" s="37"/>
      <c r="J123" s="37"/>
      <c r="K123" s="37"/>
      <c r="L123" s="37"/>
      <c r="M123" s="37"/>
      <c r="N123" s="37"/>
      <c r="O123" s="37"/>
    </row>
  </sheetData>
  <conditionalFormatting sqref="A3:B3">
    <cfRule type="colorScale" priority="1">
      <colorScale>
        <cfvo type="min"/>
        <cfvo type="percentile" val="50"/>
        <cfvo type="max"/>
        <color theme="3"/>
        <color theme="3" tint="0.79995117038483843"/>
        <color theme="0"/>
      </colorScale>
    </cfRule>
  </conditionalFormatting>
  <hyperlinks>
    <hyperlink ref="A20" location="'Regional utveckling'!A1" display="Regional utveckling" xr:uid="{00000000-0004-0000-0100-000000000000}"/>
    <hyperlink ref="A19" location="'Läkemedel'!A1" display="Läkemedel" xr:uid="{00000000-0004-0000-0100-000001000000}"/>
    <hyperlink ref="A18" location="'Övrig hälso- och sjukvård'!A1" display="Övrig hälso- och sjukvård" xr:uid="{00000000-0004-0000-0100-000002000000}"/>
    <hyperlink ref="A17" location="'Tandvård'!A1" display="Tandvård" xr:uid="{00000000-0004-0000-0100-000003000000}"/>
    <hyperlink ref="A16" location="'Specialiserad psykiatrisk vård'!A1" display="Specialiserad psykiatrisk vård" xr:uid="{00000000-0004-0000-0100-000004000000}"/>
    <hyperlink ref="A15" location="'Specialiserad somatisk vård'!A1" display="Specialiserad somatisk vård" xr:uid="{00000000-0004-0000-0100-000005000000}"/>
    <hyperlink ref="A14" location="'Vårdcentraler'!A1" display="Vårdcentraler" xr:uid="{00000000-0004-0000-0100-000006000000}"/>
    <hyperlink ref="A13" location="'Primärvård'!A1" display="Primärvård" xr:uid="{00000000-0004-0000-0100-000007000000}"/>
    <hyperlink ref="A12" location="'Vårdplatser'!A1" display="Vårdplatser" xr:uid="{00000000-0004-0000-0100-000008000000}"/>
    <hyperlink ref="A11" location="'Hälso- och sjukvård'!A1" display="Hälso- och sjukvård" xr:uid="{00000000-0004-0000-0100-000009000000}"/>
    <hyperlink ref="A5" location="'Regionernas ekonomi'!A1" display="Regionernas ekonomi" xr:uid="{00000000-0004-0000-0100-00000B000000}"/>
    <hyperlink ref="A21" location="'Trafik och infrastruktur'!A1" display="Trafik och infrastruktur, samt allmän regional utveckling" xr:uid="{00000000-0004-0000-0100-00000C000000}"/>
    <hyperlink ref="A22" location="'Utbildning och kultur'!A1" display="Utbildning och kultur" xr:uid="{00000000-0004-0000-0100-00000D000000}"/>
    <hyperlink ref="A4" location="Innehåll!A1" display="Innehåll" xr:uid="{00000000-0004-0000-0100-00000E000000}"/>
    <hyperlink ref="A6" location="'Kostnader och intäkter'!A1" display="Resultaträkning" xr:uid="{00000000-0004-0000-0100-00000F000000}"/>
    <hyperlink ref="A7" location="'Balansräkning'!A1" display="Balansräkning" xr:uid="{00000000-0004-0000-0100-000010000000}"/>
    <hyperlink ref="A8" location="'kostnadsslag'!A1" display="kostnadsslag" xr:uid="{00000000-0004-0000-0100-000011000000}"/>
    <hyperlink ref="A9" location="'intäktsslag'!A1" display="intäktsslag" xr:uid="{00000000-0004-0000-0100-000012000000}"/>
    <hyperlink ref="A10" location="'Kostnader och intäkter'!A1" display="Kostnader för hälso- och sjukvård respektive regional utveckling" xr:uid="{52CBA8CC-FE93-41EC-91DE-6043A708278F}"/>
  </hyperlinks>
  <pageMargins left="0.7" right="0.7" top="0.75" bottom="0.75"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16">
    <tabColor theme="9" tint="0.79998168889431442"/>
  </sheetPr>
  <dimension ref="A1:K34"/>
  <sheetViews>
    <sheetView showGridLines="0" showRowColHeaders="0" zoomScaleNormal="100" workbookViewId="0"/>
  </sheetViews>
  <sheetFormatPr defaultRowHeight="16.8" x14ac:dyDescent="0.4"/>
  <cols>
    <col min="1" max="1" width="59.5" customWidth="1"/>
    <col min="2" max="2" width="5.19921875" customWidth="1"/>
    <col min="3" max="3" width="35.5" customWidth="1"/>
    <col min="4" max="4" width="10.796875" customWidth="1"/>
    <col min="5" max="5" width="15.796875" bestFit="1" customWidth="1"/>
    <col min="6" max="6" width="7.8984375" bestFit="1" customWidth="1"/>
    <col min="7" max="7" width="9.09765625" bestFit="1" customWidth="1"/>
    <col min="8" max="8" width="10.8984375" customWidth="1"/>
    <col min="9" max="9" width="15.796875" bestFit="1" customWidth="1"/>
    <col min="10" max="10" width="7.8984375" bestFit="1" customWidth="1"/>
    <col min="11" max="11" width="9.09765625" bestFit="1" customWidth="1"/>
    <col min="13" max="13" width="8"/>
    <col min="14" max="14" width="37.09765625" customWidth="1"/>
    <col min="15" max="29" width="8.59765625" bestFit="1" customWidth="1"/>
    <col min="30" max="30" width="9.19921875" bestFit="1" customWidth="1"/>
    <col min="31" max="46" width="8.59765625" bestFit="1" customWidth="1"/>
  </cols>
  <sheetData>
    <row r="1" spans="1:11" ht="40.049999999999997" customHeight="1" x14ac:dyDescent="0.6">
      <c r="A1" s="2" t="s">
        <v>8</v>
      </c>
    </row>
    <row r="2" spans="1:11" x14ac:dyDescent="0.4">
      <c r="A2" s="42"/>
    </row>
    <row r="3" spans="1:11" x14ac:dyDescent="0.4">
      <c r="A3" s="254"/>
      <c r="C3" s="73" t="s">
        <v>304</v>
      </c>
      <c r="D3" s="73">
        <v>2021</v>
      </c>
      <c r="E3" s="73"/>
      <c r="F3" s="73"/>
      <c r="G3" s="73"/>
      <c r="H3" s="73">
        <v>2022</v>
      </c>
      <c r="I3" s="73"/>
      <c r="J3" s="73"/>
      <c r="K3" s="73"/>
    </row>
    <row r="4" spans="1:11" x14ac:dyDescent="0.4">
      <c r="A4" s="261" t="s">
        <v>14</v>
      </c>
      <c r="C4" s="73"/>
      <c r="D4" s="73" t="s">
        <v>22</v>
      </c>
      <c r="E4" s="73" t="s">
        <v>296</v>
      </c>
      <c r="F4" s="73" t="s">
        <v>297</v>
      </c>
      <c r="G4" s="140" t="s">
        <v>25</v>
      </c>
      <c r="H4" s="73" t="s">
        <v>22</v>
      </c>
      <c r="I4" s="73" t="s">
        <v>296</v>
      </c>
      <c r="J4" s="73" t="s">
        <v>297</v>
      </c>
      <c r="K4" s="73" t="s">
        <v>25</v>
      </c>
    </row>
    <row r="5" spans="1:11" x14ac:dyDescent="0.4">
      <c r="A5" s="255" t="s">
        <v>0</v>
      </c>
      <c r="C5" s="73"/>
      <c r="D5" s="95" t="s">
        <v>516</v>
      </c>
      <c r="E5" s="73"/>
      <c r="F5" s="73"/>
      <c r="G5" s="140"/>
      <c r="H5" s="95" t="s">
        <v>516</v>
      </c>
      <c r="I5" s="73"/>
      <c r="J5" s="73"/>
      <c r="K5" s="73"/>
    </row>
    <row r="6" spans="1:11" x14ac:dyDescent="0.4">
      <c r="A6" s="11" t="s">
        <v>2</v>
      </c>
      <c r="C6" s="1" t="s">
        <v>298</v>
      </c>
      <c r="D6" s="1">
        <v>97075</v>
      </c>
      <c r="E6" s="1">
        <v>1939425</v>
      </c>
      <c r="F6" s="1">
        <v>40131</v>
      </c>
      <c r="G6" s="54">
        <v>2076631</v>
      </c>
      <c r="H6" s="1">
        <v>90911</v>
      </c>
      <c r="I6" s="1">
        <v>1805986</v>
      </c>
      <c r="J6" s="1">
        <v>39513</v>
      </c>
      <c r="K6" s="1">
        <v>1936410</v>
      </c>
    </row>
    <row r="7" spans="1:11" ht="35.4" customHeight="1" x14ac:dyDescent="0.4">
      <c r="A7" s="11" t="s">
        <v>4</v>
      </c>
      <c r="C7" s="74" t="s">
        <v>109</v>
      </c>
      <c r="D7" s="74">
        <v>7</v>
      </c>
      <c r="E7" s="74">
        <v>1792</v>
      </c>
      <c r="F7" s="74">
        <v>38</v>
      </c>
      <c r="G7" s="141">
        <v>1837</v>
      </c>
      <c r="H7" s="74">
        <v>2</v>
      </c>
      <c r="I7" s="74">
        <v>1734</v>
      </c>
      <c r="J7" s="74">
        <v>107</v>
      </c>
      <c r="K7" s="74">
        <v>1843</v>
      </c>
    </row>
    <row r="8" spans="1:11" x14ac:dyDescent="0.4">
      <c r="A8" s="11" t="s">
        <v>6</v>
      </c>
      <c r="C8" s="237" t="s">
        <v>356</v>
      </c>
      <c r="D8" s="16">
        <v>97089</v>
      </c>
      <c r="E8" s="16">
        <v>777203.6</v>
      </c>
      <c r="F8" s="16">
        <v>16082.800000000001</v>
      </c>
      <c r="G8" s="57">
        <v>890375.4</v>
      </c>
      <c r="H8" s="16">
        <v>90915</v>
      </c>
      <c r="I8" s="16">
        <v>723781.6</v>
      </c>
      <c r="J8" s="16">
        <v>15890.800000000001</v>
      </c>
      <c r="K8" s="16">
        <v>830587.40000000014</v>
      </c>
    </row>
    <row r="9" spans="1:11" x14ac:dyDescent="0.4">
      <c r="A9" s="11" t="s">
        <v>8</v>
      </c>
      <c r="C9" s="74" t="s">
        <v>299</v>
      </c>
      <c r="D9" s="74">
        <v>8698</v>
      </c>
      <c r="E9" s="74">
        <v>137023</v>
      </c>
      <c r="F9" s="74">
        <v>5673</v>
      </c>
      <c r="G9" s="141">
        <v>151394</v>
      </c>
      <c r="H9" s="74">
        <v>6944</v>
      </c>
      <c r="I9" s="74">
        <v>125554</v>
      </c>
      <c r="J9" s="74">
        <v>3458</v>
      </c>
      <c r="K9" s="74">
        <v>135956</v>
      </c>
    </row>
    <row r="10" spans="1:11" x14ac:dyDescent="0.4">
      <c r="A10" s="284" t="s">
        <v>91</v>
      </c>
      <c r="C10" s="16" t="s">
        <v>387</v>
      </c>
      <c r="D10" s="16">
        <v>99988.333333333328</v>
      </c>
      <c r="E10" s="16">
        <v>795473.33333333337</v>
      </c>
      <c r="F10" s="16">
        <v>16839.2</v>
      </c>
      <c r="G10" s="57">
        <v>912300.8666666667</v>
      </c>
      <c r="H10" s="16">
        <v>93229.666666666672</v>
      </c>
      <c r="I10" s="16">
        <v>740522.1333333333</v>
      </c>
      <c r="J10" s="16">
        <v>16351.866666666667</v>
      </c>
      <c r="K10" s="16">
        <v>850103.66666666674</v>
      </c>
    </row>
    <row r="11" spans="1:11" x14ac:dyDescent="0.4">
      <c r="A11" s="284" t="s">
        <v>92</v>
      </c>
      <c r="C11" s="74" t="s">
        <v>301</v>
      </c>
      <c r="D11" s="189">
        <v>0.3386106590305103</v>
      </c>
      <c r="E11" s="189">
        <v>0.28604942157419805</v>
      </c>
      <c r="F11" s="189">
        <v>0.14018272797430856</v>
      </c>
      <c r="G11" s="190">
        <v>0.28568541829847754</v>
      </c>
      <c r="H11" s="189">
        <v>0.32322110149263583</v>
      </c>
      <c r="I11" s="189">
        <v>0.29365388445113183</v>
      </c>
      <c r="J11" s="189">
        <v>6.8904593639575976E-2</v>
      </c>
      <c r="K11" s="189">
        <v>0.29044660320401927</v>
      </c>
    </row>
    <row r="12" spans="1:11" x14ac:dyDescent="0.4">
      <c r="A12" s="284" t="s">
        <v>93</v>
      </c>
      <c r="C12" s="1" t="s">
        <v>434</v>
      </c>
      <c r="D12" s="169">
        <f>(D8/$G$17)*1000</f>
        <v>37.947299261057751</v>
      </c>
      <c r="E12" s="169">
        <f t="shared" ref="E12:G12" si="0">(E8/$G$17)*1000</f>
        <v>303.77053627054994</v>
      </c>
      <c r="F12" s="169">
        <f t="shared" si="0"/>
        <v>6.2859729171764016</v>
      </c>
      <c r="G12" s="187">
        <f t="shared" si="0"/>
        <v>348.00380844878407</v>
      </c>
      <c r="H12" s="169">
        <f>(H8/$K$17)*1000</f>
        <v>35.351483136936203</v>
      </c>
      <c r="I12" s="169">
        <f>(I8/$K$17)*1000</f>
        <v>281.43598996012435</v>
      </c>
      <c r="J12" s="169">
        <f>(J8/$K$17)*1000</f>
        <v>6.1789951958689535</v>
      </c>
      <c r="K12" s="169">
        <f>(K8/$K$17)*1000</f>
        <v>322.96646829292956</v>
      </c>
    </row>
    <row r="13" spans="1:11" x14ac:dyDescent="0.4">
      <c r="A13" s="284" t="s">
        <v>94</v>
      </c>
      <c r="C13" s="74" t="s">
        <v>435</v>
      </c>
      <c r="D13" s="74">
        <f>(D10/$G$17)*1000</f>
        <v>39.080505593984853</v>
      </c>
      <c r="E13" s="74">
        <f t="shared" ref="E13:G13" si="1">(E10/$G$17)*1000</f>
        <v>310.91127351390111</v>
      </c>
      <c r="F13" s="74">
        <f t="shared" si="1"/>
        <v>6.5816123527567871</v>
      </c>
      <c r="G13" s="141">
        <f t="shared" si="1"/>
        <v>356.57339146064277</v>
      </c>
      <c r="H13" s="74">
        <f>(H10/$K$17)*1000</f>
        <v>36.251520530482871</v>
      </c>
      <c r="I13" s="74">
        <f>(I10/$K$17)*1000</f>
        <v>287.94539634891225</v>
      </c>
      <c r="J13" s="74">
        <f>(J10/$K$17)*1000</f>
        <v>6.3582768379705863</v>
      </c>
      <c r="K13" s="74">
        <f>(K10/$K$17)*1000</f>
        <v>330.55519371736574</v>
      </c>
    </row>
    <row r="14" spans="1:11" ht="33.6" x14ac:dyDescent="0.4">
      <c r="A14" s="284" t="s">
        <v>95</v>
      </c>
      <c r="C14" s="300" t="s">
        <v>515</v>
      </c>
      <c r="D14" s="161"/>
      <c r="E14" s="161"/>
      <c r="F14" s="161"/>
      <c r="G14" s="54">
        <v>2359.0424459773503</v>
      </c>
      <c r="H14" s="1"/>
      <c r="I14" s="1"/>
      <c r="J14" s="1"/>
      <c r="K14" s="1">
        <v>2434.7697469537802</v>
      </c>
    </row>
    <row r="15" spans="1:11" x14ac:dyDescent="0.4">
      <c r="A15" s="284" t="s">
        <v>96</v>
      </c>
      <c r="C15" s="74" t="s">
        <v>383</v>
      </c>
      <c r="D15" s="133"/>
      <c r="E15" s="133"/>
      <c r="F15" s="133"/>
      <c r="G15" s="141">
        <v>108.01218726264999</v>
      </c>
      <c r="H15" s="74"/>
      <c r="I15" s="74"/>
      <c r="J15" s="74"/>
      <c r="K15" s="74">
        <v>98.716713524219912</v>
      </c>
    </row>
    <row r="16" spans="1:11" x14ac:dyDescent="0.4">
      <c r="A16" s="283" t="s">
        <v>97</v>
      </c>
      <c r="C16" s="1" t="s">
        <v>384</v>
      </c>
      <c r="D16" s="161"/>
      <c r="E16" s="161"/>
      <c r="F16" s="161"/>
      <c r="G16" s="54">
        <v>9.9735771776900002</v>
      </c>
      <c r="H16" s="1"/>
      <c r="I16" s="1"/>
      <c r="J16" s="1"/>
      <c r="K16" s="1">
        <v>11.411352168460001</v>
      </c>
    </row>
    <row r="17" spans="1:11" x14ac:dyDescent="0.4">
      <c r="A17" s="284" t="s">
        <v>98</v>
      </c>
      <c r="C17" s="74" t="s">
        <v>389</v>
      </c>
      <c r="D17" s="133"/>
      <c r="E17" s="133"/>
      <c r="F17" s="133"/>
      <c r="G17" s="141">
        <v>2558522</v>
      </c>
      <c r="H17" s="74"/>
      <c r="I17" s="74"/>
      <c r="J17" s="74"/>
      <c r="K17" s="74">
        <v>2571745</v>
      </c>
    </row>
    <row r="18" spans="1:11" x14ac:dyDescent="0.4">
      <c r="A18" s="284" t="s">
        <v>99</v>
      </c>
      <c r="C18" s="1" t="s">
        <v>390</v>
      </c>
      <c r="D18" s="161"/>
      <c r="E18" s="161"/>
      <c r="F18" s="161"/>
      <c r="G18" s="54">
        <f>(G14*1000000)/G17</f>
        <v>922.033285614644</v>
      </c>
      <c r="H18" s="1"/>
      <c r="I18" s="1"/>
      <c r="J18" s="1"/>
      <c r="K18" s="1">
        <f>(K14*1000000)/K17</f>
        <v>946.7384001733376</v>
      </c>
    </row>
    <row r="19" spans="1:11" ht="16.8" customHeight="1" x14ac:dyDescent="0.4">
      <c r="A19" s="284" t="s">
        <v>100</v>
      </c>
      <c r="C19" s="75" t="s">
        <v>386</v>
      </c>
      <c r="D19" s="180"/>
      <c r="E19" s="180"/>
      <c r="F19" s="180"/>
      <c r="G19" s="142">
        <f>(G14*1000000)/G10</f>
        <v>2585.8162939127064</v>
      </c>
      <c r="H19" s="75"/>
      <c r="I19" s="75"/>
      <c r="J19" s="75"/>
      <c r="K19" s="75">
        <f>(K14*1000000)/K10</f>
        <v>2864.0856902790833</v>
      </c>
    </row>
    <row r="20" spans="1:11" x14ac:dyDescent="0.4">
      <c r="A20" s="284" t="s">
        <v>101</v>
      </c>
    </row>
    <row r="21" spans="1:11" x14ac:dyDescent="0.4">
      <c r="A21" s="284" t="s">
        <v>102</v>
      </c>
      <c r="C21" s="244"/>
      <c r="D21" s="210"/>
      <c r="E21" s="210"/>
      <c r="F21" s="210"/>
      <c r="G21" s="210"/>
      <c r="H21" s="210"/>
      <c r="I21" s="210"/>
      <c r="J21" s="210"/>
      <c r="K21" s="210"/>
    </row>
    <row r="22" spans="1:11" x14ac:dyDescent="0.4">
      <c r="A22" s="11" t="s">
        <v>10</v>
      </c>
      <c r="C22" s="244"/>
      <c r="D22" s="210"/>
      <c r="E22" s="210"/>
      <c r="F22" s="210"/>
      <c r="G22" s="210"/>
      <c r="H22" s="210"/>
      <c r="I22" s="210"/>
      <c r="J22" s="210"/>
      <c r="K22" s="210"/>
    </row>
    <row r="23" spans="1:11" x14ac:dyDescent="0.4">
      <c r="A23" s="11" t="s">
        <v>12</v>
      </c>
      <c r="C23" s="245"/>
      <c r="D23" s="37"/>
      <c r="E23" s="37"/>
      <c r="F23" s="37"/>
      <c r="G23" s="37"/>
      <c r="H23" s="37"/>
      <c r="I23" s="37"/>
      <c r="J23" s="37"/>
      <c r="K23" s="37"/>
    </row>
    <row r="24" spans="1:11" x14ac:dyDescent="0.4">
      <c r="A24" s="11" t="s">
        <v>13</v>
      </c>
      <c r="C24" s="245"/>
      <c r="D24" s="48"/>
      <c r="E24" s="48"/>
      <c r="F24" s="48"/>
      <c r="G24" s="48"/>
      <c r="H24" s="48"/>
    </row>
    <row r="25" spans="1:11" ht="15" customHeight="1" x14ac:dyDescent="0.4">
      <c r="A25" s="11" t="s">
        <v>1</v>
      </c>
      <c r="C25" s="245"/>
      <c r="D25" s="243"/>
      <c r="E25" s="243"/>
      <c r="F25" s="243"/>
      <c r="G25" s="243"/>
      <c r="H25" s="243"/>
    </row>
    <row r="26" spans="1:11" x14ac:dyDescent="0.4">
      <c r="A26" s="11" t="s">
        <v>3</v>
      </c>
      <c r="C26" s="243"/>
      <c r="D26" s="243"/>
      <c r="E26" s="243"/>
      <c r="F26" s="243"/>
      <c r="G26" s="243"/>
      <c r="H26" s="243"/>
    </row>
    <row r="27" spans="1:11" x14ac:dyDescent="0.4">
      <c r="A27" s="11" t="s">
        <v>5</v>
      </c>
      <c r="C27" s="243"/>
      <c r="D27" s="243"/>
      <c r="E27" s="243"/>
      <c r="F27" s="243"/>
      <c r="G27" s="243"/>
      <c r="H27" s="243"/>
    </row>
    <row r="28" spans="1:11" x14ac:dyDescent="0.4">
      <c r="A28" s="11" t="s">
        <v>7</v>
      </c>
      <c r="C28" s="243"/>
      <c r="D28" s="243"/>
      <c r="E28" s="243"/>
      <c r="F28" s="243"/>
      <c r="G28" s="243"/>
      <c r="H28" s="243"/>
    </row>
    <row r="29" spans="1:11" x14ac:dyDescent="0.4">
      <c r="A29" s="11" t="s">
        <v>9</v>
      </c>
      <c r="C29" s="243"/>
      <c r="D29" s="243"/>
      <c r="E29" s="243"/>
      <c r="F29" s="243"/>
      <c r="G29" s="243"/>
      <c r="H29" s="243"/>
    </row>
    <row r="30" spans="1:11" x14ac:dyDescent="0.4">
      <c r="A30" s="59" t="s">
        <v>11</v>
      </c>
      <c r="C30" s="243"/>
      <c r="D30" s="243"/>
      <c r="E30" s="243"/>
      <c r="F30" s="243"/>
      <c r="G30" s="243"/>
      <c r="H30" s="243"/>
    </row>
    <row r="31" spans="1:11" x14ac:dyDescent="0.4">
      <c r="A31" s="60"/>
    </row>
    <row r="32" spans="1:11" x14ac:dyDescent="0.4">
      <c r="A32" s="60"/>
    </row>
    <row r="33" spans="1:1" x14ac:dyDescent="0.4">
      <c r="A33" s="60"/>
    </row>
    <row r="34" spans="1:1" x14ac:dyDescent="0.4">
      <c r="A34" s="60"/>
    </row>
  </sheetData>
  <conditionalFormatting sqref="A1">
    <cfRule type="colorScale" priority="2">
      <colorScale>
        <cfvo type="min"/>
        <cfvo type="percentile" val="50"/>
        <cfvo type="max"/>
        <color theme="3"/>
        <color theme="3" tint="0.79995117038483843"/>
        <color theme="0"/>
      </colorScale>
    </cfRule>
  </conditionalFormatting>
  <hyperlinks>
    <hyperlink ref="A28" location="'Regional utveckling'!A1" display="Regional utveckling" xr:uid="{00000000-0004-0000-1C00-000000000000}"/>
    <hyperlink ref="A27" location="'Läkemedel'!A1" display="Läkemedel" xr:uid="{00000000-0004-0000-1C00-000001000000}"/>
    <hyperlink ref="A26" location="'Övrig hälso- och sjukvård'!A1" display="Övrig hälso- och sjukvård" xr:uid="{00000000-0004-0000-1C00-000002000000}"/>
    <hyperlink ref="A25" location="'Tandvård'!A1" display="Tandvård" xr:uid="{00000000-0004-0000-1C00-000003000000}"/>
    <hyperlink ref="A24" location="'Specialiserad psykiatrisk vård'!A1" display="Specialiserad psykiatrisk vård" xr:uid="{00000000-0004-0000-1C00-000004000000}"/>
    <hyperlink ref="A23" location="'Specialiserad somatisk vård'!A1" display="Specialiserad somatisk vård" xr:uid="{00000000-0004-0000-1C00-000005000000}"/>
    <hyperlink ref="A22" location="'Vårdcentraler'!A1" display="Vårdcentraler" xr:uid="{00000000-0004-0000-1C00-000006000000}"/>
    <hyperlink ref="A9" location="'Primärvård'!A1" display="Primärvård" xr:uid="{00000000-0004-0000-1C00-000007000000}"/>
    <hyperlink ref="A8" location="'Vårdplatser'!A1" display="Vårdplatser" xr:uid="{00000000-0004-0000-1C00-000008000000}"/>
    <hyperlink ref="A7" location="'Hälso- och sjukvård'!A1" display="Hälso- och sjukvård" xr:uid="{00000000-0004-0000-1C00-000009000000}"/>
    <hyperlink ref="A6" location="'Kostnader och intäkter'!A1" display="Kostnader för" xr:uid="{00000000-0004-0000-1C00-00000A000000}"/>
    <hyperlink ref="A5" location="'Regionernas ekonomi'!A1" display="Regionernas ekonomi" xr:uid="{00000000-0004-0000-1C00-00000B000000}"/>
    <hyperlink ref="A29" location="'Trafik och infrastruktur'!A1" display="Trafik och infrastruktur, samt allmän regional utveckling" xr:uid="{00000000-0004-0000-1C00-00000C000000}"/>
    <hyperlink ref="A30" location="'Utbildning och kultur'!A1" display="Utbildning och kultur" xr:uid="{00000000-0004-0000-1C00-00000D000000}"/>
    <hyperlink ref="A4" location="Innehåll!A1" display="Innehåll" xr:uid="{00000000-0004-0000-1C00-00000E000000}"/>
    <hyperlink ref="A10" location="'Primärvård 1'!A1" display="Primärvård 1" xr:uid="{C646F240-C670-4823-A52D-521DECBDA9AC}"/>
    <hyperlink ref="A11" location="'Primärvård 2'!A1" display="Primärvård 2" xr:uid="{A4F14B25-352D-4CC7-AA0E-8F6A697C32BD}"/>
    <hyperlink ref="A12" location="'Primärvård 3'!A1" display="Primärvård 3" xr:uid="{8B6D0474-F9A8-4D68-B99E-F2B16B84FF15}"/>
    <hyperlink ref="A13" location="'Primärvård 4'!A1" display="Primärvård 4" xr:uid="{B5E0FBF7-BE4F-4B69-92EE-4689DFED6088}"/>
    <hyperlink ref="A14" location="'Allmänläkarvård'!A1" display="Allmänläkarvård" xr:uid="{747E89D9-90F7-4010-B64B-F03071A30602}"/>
    <hyperlink ref="A15" location="'Sjuksköterskevård'!A1" display="Sjuksköterskevård" xr:uid="{67313544-A37E-447D-88FA-FCF0339A663E}"/>
    <hyperlink ref="A16" location="'Mödrahälsovård'!A1" display="Mödrahälsovård" xr:uid="{D923AF44-3456-4660-B9D5-C5EFC5E0C68E}"/>
    <hyperlink ref="A17" location="'Barnhälsovård'!A1" display="Barnhälsovård" xr:uid="{33BDEF6E-9C28-4E5B-A417-DD5E00295DC4}"/>
    <hyperlink ref="A18" location="'Fysio- och arbetsterapi'!A1" display="Fysio- och arbetsterapi" xr:uid="{F8829913-B80C-411A-BA9F-763217E60288}"/>
    <hyperlink ref="A19" location="'Primärvårdsansluten hemsjukvård'!A1" display="Primärvårdsansluten hemsjukvård" xr:uid="{B48C9F30-6FB0-4E3C-852A-F4716CBC73F4}"/>
    <hyperlink ref="A20" location="'Övrig primärvård'!A1" display="Övrig primärvård" xr:uid="{DEF0DD94-D14B-499A-BB46-FA70F58D8277}"/>
    <hyperlink ref="A21" location="'Sluten primärvård'!A1" display="Sluten primärvård" xr:uid="{9AC84E66-2A9C-403E-A758-47317E740C19}"/>
  </hyperlinks>
  <pageMargins left="0.7" right="0.7" top="0.75" bottom="0.75" header="0.3" footer="0.3"/>
  <pageSetup paperSize="9" orientation="landscape" r:id="rId1"/>
  <rowBreaks count="1" manualBreakCount="1">
    <brk id="20" min="2" max="10" man="1"/>
  </rowBreaks>
  <colBreaks count="1" manualBreakCount="1">
    <brk id="2"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40">
    <tabColor theme="9" tint="0.79998168889431442"/>
  </sheetPr>
  <dimension ref="A1:K42"/>
  <sheetViews>
    <sheetView showGridLines="0" showRowColHeaders="0" zoomScaleNormal="100" workbookViewId="0"/>
  </sheetViews>
  <sheetFormatPr defaultRowHeight="16.8" x14ac:dyDescent="0.4"/>
  <cols>
    <col min="1" max="1" width="59.5" customWidth="1"/>
    <col min="2" max="2" width="5.19921875" customWidth="1"/>
    <col min="3" max="3" width="32.8984375" customWidth="1"/>
    <col min="4" max="4" width="10.3984375" bestFit="1" customWidth="1"/>
    <col min="5" max="5" width="15.796875" bestFit="1" customWidth="1"/>
    <col min="6" max="6" width="7.8984375" bestFit="1" customWidth="1"/>
    <col min="7" max="7" width="10.296875" bestFit="1" customWidth="1"/>
    <col min="8" max="8" width="10.3984375" bestFit="1" customWidth="1"/>
    <col min="9" max="9" width="15.796875" bestFit="1" customWidth="1"/>
    <col min="10" max="10" width="7.8984375" bestFit="1" customWidth="1"/>
    <col min="11" max="11" width="10.59765625" customWidth="1"/>
    <col min="12" max="12" width="35.19921875" customWidth="1"/>
    <col min="13" max="20" width="8.59765625" bestFit="1" customWidth="1"/>
  </cols>
  <sheetData>
    <row r="1" spans="1:11" ht="40.049999999999997" customHeight="1" x14ac:dyDescent="0.6">
      <c r="A1" s="2" t="s">
        <v>8</v>
      </c>
    </row>
    <row r="2" spans="1:11" x14ac:dyDescent="0.4">
      <c r="A2" s="42"/>
    </row>
    <row r="3" spans="1:11" x14ac:dyDescent="0.4">
      <c r="A3" s="254"/>
      <c r="C3" s="73" t="s">
        <v>305</v>
      </c>
      <c r="D3" s="73">
        <v>2021</v>
      </c>
      <c r="E3" s="73"/>
      <c r="F3" s="73"/>
      <c r="G3" s="73"/>
      <c r="H3" s="73">
        <v>2022</v>
      </c>
      <c r="I3" s="73"/>
      <c r="J3" s="73"/>
      <c r="K3" s="73"/>
    </row>
    <row r="4" spans="1:11" ht="33.6" x14ac:dyDescent="0.4">
      <c r="A4" s="261" t="s">
        <v>14</v>
      </c>
      <c r="C4" s="73"/>
      <c r="D4" s="82" t="s">
        <v>520</v>
      </c>
      <c r="E4" s="73" t="s">
        <v>296</v>
      </c>
      <c r="F4" s="73" t="s">
        <v>297</v>
      </c>
      <c r="G4" s="140" t="s">
        <v>25</v>
      </c>
      <c r="H4" s="82" t="s">
        <v>520</v>
      </c>
      <c r="I4" s="73" t="s">
        <v>296</v>
      </c>
      <c r="J4" s="73" t="s">
        <v>297</v>
      </c>
      <c r="K4" s="73" t="s">
        <v>25</v>
      </c>
    </row>
    <row r="5" spans="1:11" x14ac:dyDescent="0.4">
      <c r="A5" s="255" t="s">
        <v>0</v>
      </c>
      <c r="C5" s="1" t="s">
        <v>298</v>
      </c>
      <c r="D5" s="1">
        <v>436074</v>
      </c>
      <c r="E5" s="1">
        <v>1774680</v>
      </c>
      <c r="F5" s="1">
        <v>39375</v>
      </c>
      <c r="G5" s="54">
        <v>2250129</v>
      </c>
      <c r="H5" s="1">
        <v>430614</v>
      </c>
      <c r="I5" s="1">
        <v>1800075</v>
      </c>
      <c r="J5" s="1">
        <v>39555</v>
      </c>
      <c r="K5" s="1">
        <v>2270244</v>
      </c>
    </row>
    <row r="6" spans="1:11" x14ac:dyDescent="0.4">
      <c r="A6" s="11" t="s">
        <v>2</v>
      </c>
      <c r="C6" s="74" t="s">
        <v>109</v>
      </c>
      <c r="D6" s="74">
        <v>300</v>
      </c>
      <c r="E6" s="74">
        <v>120025</v>
      </c>
      <c r="F6" s="74">
        <v>1017</v>
      </c>
      <c r="G6" s="141">
        <v>121342</v>
      </c>
      <c r="H6" s="74">
        <v>383</v>
      </c>
      <c r="I6" s="74">
        <v>128333</v>
      </c>
      <c r="J6" s="74">
        <v>1310</v>
      </c>
      <c r="K6" s="74">
        <v>130026</v>
      </c>
    </row>
    <row r="7" spans="1:11" x14ac:dyDescent="0.4">
      <c r="A7" s="11" t="s">
        <v>4</v>
      </c>
      <c r="C7" s="237" t="s">
        <v>521</v>
      </c>
      <c r="D7" s="16">
        <v>436674</v>
      </c>
      <c r="E7" s="16">
        <v>805892</v>
      </c>
      <c r="F7" s="16">
        <v>16563.599999999999</v>
      </c>
      <c r="G7" s="57">
        <v>1259129.6000000001</v>
      </c>
      <c r="H7" s="16">
        <v>431380</v>
      </c>
      <c r="I7" s="16">
        <v>822696.4</v>
      </c>
      <c r="J7" s="16">
        <v>16870</v>
      </c>
      <c r="K7" s="16">
        <v>1270946.3999999999</v>
      </c>
    </row>
    <row r="8" spans="1:11" x14ac:dyDescent="0.4">
      <c r="A8" s="11" t="s">
        <v>6</v>
      </c>
      <c r="C8" s="74" t="s">
        <v>299</v>
      </c>
      <c r="D8" s="74">
        <v>15544</v>
      </c>
      <c r="E8" s="74">
        <v>359978</v>
      </c>
      <c r="F8" s="74">
        <v>22744</v>
      </c>
      <c r="G8" s="141">
        <v>398266</v>
      </c>
      <c r="H8" s="74">
        <v>15800</v>
      </c>
      <c r="I8" s="74">
        <v>347046</v>
      </c>
      <c r="J8" s="74">
        <v>16521</v>
      </c>
      <c r="K8" s="74">
        <v>379367</v>
      </c>
    </row>
    <row r="9" spans="1:11" x14ac:dyDescent="0.4">
      <c r="A9" s="11" t="s">
        <v>8</v>
      </c>
      <c r="C9" s="16" t="s">
        <v>387</v>
      </c>
      <c r="D9" s="16">
        <v>441855.33333333331</v>
      </c>
      <c r="E9" s="16">
        <v>853889.06666666665</v>
      </c>
      <c r="F9" s="16">
        <v>19596.133333333331</v>
      </c>
      <c r="G9" s="57">
        <v>1315340.5333333332</v>
      </c>
      <c r="H9" s="16">
        <v>436646.66666666669</v>
      </c>
      <c r="I9" s="16">
        <v>868969.2</v>
      </c>
      <c r="J9" s="16">
        <v>19072.8</v>
      </c>
      <c r="K9" s="16">
        <v>1324688.6666666667</v>
      </c>
    </row>
    <row r="10" spans="1:11" x14ac:dyDescent="0.4">
      <c r="A10" s="284" t="s">
        <v>91</v>
      </c>
      <c r="C10" s="74" t="s">
        <v>301</v>
      </c>
      <c r="D10" s="189">
        <v>0.34435369659970577</v>
      </c>
      <c r="E10" s="189">
        <v>0.33973362607899382</v>
      </c>
      <c r="F10" s="189">
        <v>0.3274163200633789</v>
      </c>
      <c r="G10" s="190">
        <v>0.34037397041751721</v>
      </c>
      <c r="H10" s="189">
        <v>0.34884233532948022</v>
      </c>
      <c r="I10" s="189">
        <v>0.34798600711052846</v>
      </c>
      <c r="J10" s="189">
        <v>0.24629878869448182</v>
      </c>
      <c r="K10" s="189">
        <v>0.34640852904048297</v>
      </c>
    </row>
    <row r="11" spans="1:11" x14ac:dyDescent="0.4">
      <c r="A11" s="284" t="s">
        <v>92</v>
      </c>
      <c r="C11" s="1" t="s">
        <v>434</v>
      </c>
      <c r="D11" s="169">
        <f>(D7/$G$17)*1000</f>
        <v>521.44412919496756</v>
      </c>
      <c r="E11" s="169">
        <f t="shared" ref="E11:G11" si="0">(E7/$G$17)*1000</f>
        <v>962.33724051624495</v>
      </c>
      <c r="F11" s="169">
        <f t="shared" si="0"/>
        <v>19.779038775685667</v>
      </c>
      <c r="G11" s="187">
        <f t="shared" si="0"/>
        <v>1503.560408486898</v>
      </c>
      <c r="H11" s="169">
        <f>(H7/$K$17)*1000</f>
        <v>523.7603217984971</v>
      </c>
      <c r="I11" s="169">
        <f t="shared" ref="I11:K11" si="1">(I7/$K$17)*1000</f>
        <v>998.87739627814256</v>
      </c>
      <c r="J11" s="169">
        <f t="shared" si="1"/>
        <v>20.482722028700092</v>
      </c>
      <c r="K11" s="169">
        <f t="shared" si="1"/>
        <v>1543.1204401053396</v>
      </c>
    </row>
    <row r="12" spans="1:11" x14ac:dyDescent="0.4">
      <c r="A12" s="284" t="s">
        <v>93</v>
      </c>
      <c r="C12" s="74" t="s">
        <v>435</v>
      </c>
      <c r="D12" s="171">
        <f>(D9/$G$17)*1000</f>
        <v>527.63129822282087</v>
      </c>
      <c r="E12" s="171">
        <f t="shared" ref="E12:G12" si="2">(E9/$G$17)*1000</f>
        <v>1019.6518244665438</v>
      </c>
      <c r="F12" s="171">
        <f t="shared" si="2"/>
        <v>23.40026812127233</v>
      </c>
      <c r="G12" s="185">
        <f t="shared" si="2"/>
        <v>1570.6833908106369</v>
      </c>
      <c r="H12" s="171">
        <f>(H9/$K$17)*1000</f>
        <v>530.1548487309899</v>
      </c>
      <c r="I12" s="171">
        <f t="shared" ref="I12:K12" si="3">(I9/$K$17)*1000</f>
        <v>1055.0595480202664</v>
      </c>
      <c r="J12" s="171">
        <f t="shared" si="3"/>
        <v>23.157253154059937</v>
      </c>
      <c r="K12" s="171">
        <f t="shared" si="3"/>
        <v>1608.3716499053166</v>
      </c>
    </row>
    <row r="13" spans="1:11" x14ac:dyDescent="0.4">
      <c r="A13" s="284" t="s">
        <v>94</v>
      </c>
      <c r="C13" s="1" t="s">
        <v>392</v>
      </c>
      <c r="D13" s="161"/>
      <c r="E13" s="161"/>
      <c r="F13" s="161"/>
      <c r="G13" s="54">
        <v>2905.8241921430099</v>
      </c>
      <c r="H13" s="1"/>
      <c r="I13" s="1"/>
      <c r="J13" s="1"/>
      <c r="K13" s="1">
        <v>3030.9043490111198</v>
      </c>
    </row>
    <row r="14" spans="1:11" x14ac:dyDescent="0.4">
      <c r="A14" s="284" t="s">
        <v>95</v>
      </c>
      <c r="C14" s="74" t="s">
        <v>383</v>
      </c>
      <c r="D14" s="133"/>
      <c r="E14" s="133"/>
      <c r="F14" s="133"/>
      <c r="G14" s="141">
        <v>268.82284612098999</v>
      </c>
      <c r="H14" s="74"/>
      <c r="I14" s="74"/>
      <c r="J14" s="74"/>
      <c r="K14" s="74">
        <v>261.33102129288</v>
      </c>
    </row>
    <row r="15" spans="1:11" x14ac:dyDescent="0.4">
      <c r="A15" s="284" t="s">
        <v>96</v>
      </c>
      <c r="C15" s="1" t="s">
        <v>384</v>
      </c>
      <c r="D15" s="161"/>
      <c r="E15" s="161"/>
      <c r="F15" s="161"/>
      <c r="G15" s="54">
        <v>28.4469883913</v>
      </c>
      <c r="H15" s="1"/>
      <c r="I15" s="1"/>
      <c r="J15" s="1"/>
      <c r="K15" s="1">
        <v>53.163617282449998</v>
      </c>
    </row>
    <row r="16" spans="1:11" x14ac:dyDescent="0.4">
      <c r="A16" s="284" t="s">
        <v>97</v>
      </c>
      <c r="C16" s="74" t="s">
        <v>300</v>
      </c>
      <c r="D16" s="133"/>
      <c r="E16" s="133"/>
      <c r="F16" s="133"/>
      <c r="G16" s="141">
        <v>10452326</v>
      </c>
      <c r="H16" s="74"/>
      <c r="I16" s="74"/>
      <c r="J16" s="74"/>
      <c r="K16" s="74">
        <v>10521556</v>
      </c>
    </row>
    <row r="17" spans="1:11" x14ac:dyDescent="0.4">
      <c r="A17" s="283" t="s">
        <v>98</v>
      </c>
      <c r="C17" s="49" t="s">
        <v>393</v>
      </c>
      <c r="D17" s="161"/>
      <c r="E17" s="161"/>
      <c r="F17" s="161"/>
      <c r="G17" s="54">
        <v>837432</v>
      </c>
      <c r="H17" s="1"/>
      <c r="I17" s="1"/>
      <c r="J17" s="1"/>
      <c r="K17" s="1">
        <v>823621</v>
      </c>
    </row>
    <row r="18" spans="1:11" x14ac:dyDescent="0.4">
      <c r="A18" s="284" t="s">
        <v>99</v>
      </c>
      <c r="C18" s="74" t="s">
        <v>385</v>
      </c>
      <c r="D18" s="133"/>
      <c r="E18" s="133"/>
      <c r="F18" s="133"/>
      <c r="G18" s="141">
        <f>(G13*1000000)/G17</f>
        <v>3469.9225634356098</v>
      </c>
      <c r="H18" s="74"/>
      <c r="I18" s="74"/>
      <c r="J18" s="74"/>
      <c r="K18" s="74">
        <f>(K13*1000000)/K17</f>
        <v>3679.9745866255471</v>
      </c>
    </row>
    <row r="19" spans="1:11" x14ac:dyDescent="0.4">
      <c r="A19" s="284" t="s">
        <v>100</v>
      </c>
      <c r="C19" s="16" t="s">
        <v>386</v>
      </c>
      <c r="D19" s="191"/>
      <c r="E19" s="191"/>
      <c r="F19" s="191"/>
      <c r="G19" s="57">
        <f t="shared" ref="G19:K19" si="4">(G13*1000000)/G9</f>
        <v>2209.1801465123835</v>
      </c>
      <c r="H19" s="16"/>
      <c r="I19" s="16"/>
      <c r="J19" s="16"/>
      <c r="K19" s="16">
        <f t="shared" si="4"/>
        <v>2288.0125913946467</v>
      </c>
    </row>
    <row r="20" spans="1:11" x14ac:dyDescent="0.4">
      <c r="A20" s="284" t="s">
        <v>101</v>
      </c>
    </row>
    <row r="21" spans="1:11" x14ac:dyDescent="0.4">
      <c r="A21" s="284" t="s">
        <v>102</v>
      </c>
      <c r="C21" s="24"/>
    </row>
    <row r="22" spans="1:11" x14ac:dyDescent="0.4">
      <c r="A22" s="11" t="s">
        <v>10</v>
      </c>
      <c r="C22" s="24"/>
    </row>
    <row r="23" spans="1:11" x14ac:dyDescent="0.4">
      <c r="A23" s="11" t="s">
        <v>12</v>
      </c>
      <c r="C23" s="24"/>
    </row>
    <row r="24" spans="1:11" x14ac:dyDescent="0.4">
      <c r="A24" s="11" t="s">
        <v>13</v>
      </c>
    </row>
    <row r="25" spans="1:11" x14ac:dyDescent="0.4">
      <c r="A25" s="11" t="s">
        <v>1</v>
      </c>
    </row>
    <row r="26" spans="1:11" x14ac:dyDescent="0.4">
      <c r="A26" s="11" t="s">
        <v>3</v>
      </c>
    </row>
    <row r="27" spans="1:11" x14ac:dyDescent="0.4">
      <c r="A27" s="11" t="s">
        <v>5</v>
      </c>
    </row>
    <row r="28" spans="1:11" x14ac:dyDescent="0.4">
      <c r="A28" s="11" t="s">
        <v>7</v>
      </c>
    </row>
    <row r="29" spans="1:11" x14ac:dyDescent="0.4">
      <c r="A29" s="11" t="s">
        <v>9</v>
      </c>
      <c r="E29" s="1"/>
    </row>
    <row r="30" spans="1:11" x14ac:dyDescent="0.4">
      <c r="A30" s="59" t="s">
        <v>11</v>
      </c>
      <c r="E30" s="1"/>
    </row>
    <row r="31" spans="1:11" x14ac:dyDescent="0.4">
      <c r="A31" s="60"/>
      <c r="E31" s="1"/>
    </row>
    <row r="32" spans="1:11" x14ac:dyDescent="0.4">
      <c r="A32" s="60"/>
      <c r="E32" s="1"/>
      <c r="H32" s="1"/>
    </row>
    <row r="33" spans="1:5" x14ac:dyDescent="0.4">
      <c r="A33" s="60"/>
      <c r="E33" s="1"/>
    </row>
    <row r="34" spans="1:5" x14ac:dyDescent="0.4">
      <c r="A34" s="60"/>
      <c r="E34" s="1"/>
    </row>
    <row r="35" spans="1:5" x14ac:dyDescent="0.4">
      <c r="E35" s="1"/>
    </row>
    <row r="36" spans="1:5" x14ac:dyDescent="0.4">
      <c r="E36" s="1"/>
    </row>
    <row r="37" spans="1:5" x14ac:dyDescent="0.4">
      <c r="E37" s="1"/>
    </row>
    <row r="38" spans="1:5" x14ac:dyDescent="0.4">
      <c r="E38" s="1"/>
    </row>
    <row r="39" spans="1:5" x14ac:dyDescent="0.4">
      <c r="E39" s="1"/>
    </row>
    <row r="40" spans="1:5" x14ac:dyDescent="0.4">
      <c r="E40" s="1"/>
    </row>
    <row r="41" spans="1:5" x14ac:dyDescent="0.4">
      <c r="E41" s="1"/>
    </row>
    <row r="42" spans="1:5" x14ac:dyDescent="0.4">
      <c r="E42" s="1"/>
    </row>
  </sheetData>
  <hyperlinks>
    <hyperlink ref="A28" location="'Regional utveckling'!A1" display="Regional utveckling" xr:uid="{00000000-0004-0000-1D00-000000000000}"/>
    <hyperlink ref="A27" location="'Läkemedel'!A1" display="Läkemedel" xr:uid="{00000000-0004-0000-1D00-000001000000}"/>
    <hyperlink ref="A26" location="'Övrig hälso- och sjukvård'!A1" display="Övrig hälso- och sjukvård" xr:uid="{00000000-0004-0000-1D00-000002000000}"/>
    <hyperlink ref="A25" location="'Tandvård'!A1" display="Tandvård" xr:uid="{00000000-0004-0000-1D00-000003000000}"/>
    <hyperlink ref="A24" location="'Specialiserad psykiatrisk vård'!A1" display="Specialiserad psykiatrisk vård" xr:uid="{00000000-0004-0000-1D00-000004000000}"/>
    <hyperlink ref="A23" location="'Specialiserad somatisk vård'!A1" display="Specialiserad somatisk vård" xr:uid="{00000000-0004-0000-1D00-000005000000}"/>
    <hyperlink ref="A22" location="'Vårdcentraler'!A1" display="Vårdcentraler" xr:uid="{00000000-0004-0000-1D00-000006000000}"/>
    <hyperlink ref="A9" location="'Primärvård'!A1" display="Primärvård" xr:uid="{00000000-0004-0000-1D00-000007000000}"/>
    <hyperlink ref="A8" location="'Vårdplatser'!A1" display="Vårdplatser" xr:uid="{00000000-0004-0000-1D00-000008000000}"/>
    <hyperlink ref="A7" location="'Hälso- och sjukvård'!A1" display="Hälso- och sjukvård" xr:uid="{00000000-0004-0000-1D00-000009000000}"/>
    <hyperlink ref="A6" location="'Kostnader och intäkter'!A1" display="Kostnader för" xr:uid="{00000000-0004-0000-1D00-00000A000000}"/>
    <hyperlink ref="A5" location="'Regionernas ekonomi'!A1" display="Regionernas ekonomi" xr:uid="{00000000-0004-0000-1D00-00000B000000}"/>
    <hyperlink ref="A29" location="'Trafik och infrastruktur'!A1" display="Trafik och infrastruktur, samt allmän regional utveckling" xr:uid="{00000000-0004-0000-1D00-00000C000000}"/>
    <hyperlink ref="A30" location="'Utbildning och kultur'!A1" display="Utbildning och kultur" xr:uid="{00000000-0004-0000-1D00-00000D000000}"/>
    <hyperlink ref="A4" location="Innehåll!A1" display="Innehåll" xr:uid="{00000000-0004-0000-1D00-00000E000000}"/>
    <hyperlink ref="A10" location="'Primärvård 1'!A1" display="Primärvård 1" xr:uid="{ADFE3942-83FB-4139-94F0-4619B26DCFA1}"/>
    <hyperlink ref="A11" location="'Primärvård 2'!A1" display="Primärvård 2" xr:uid="{85917407-DBEE-4894-AA91-8F42DBC1ECC4}"/>
    <hyperlink ref="A12" location="'Primärvård 3'!A1" display="Primärvård 3" xr:uid="{756ACE24-BE14-411B-B9C8-2C4F971EDC47}"/>
    <hyperlink ref="A13" location="'Primärvård 4'!A1" display="Primärvård 4" xr:uid="{BEFD41E6-0675-4269-877B-3590A0C51A22}"/>
    <hyperlink ref="A14" location="'Allmänläkarvård'!A1" display="Allmänläkarvård" xr:uid="{8EDF2B07-A0EF-4BBA-8220-D224918B59E9}"/>
    <hyperlink ref="A15" location="'Sjuksköterskevård'!A1" display="Sjuksköterskevård" xr:uid="{31D20D23-622C-400E-960B-0F833D6B9D2C}"/>
    <hyperlink ref="A16" location="'Mödrahälsovård'!A1" display="Mödrahälsovård" xr:uid="{A487CD6B-9F2B-4529-9E2A-C8D69C7DA384}"/>
    <hyperlink ref="A17" location="'Barnhälsovård'!A1" display="Barnhälsovård" xr:uid="{606008AC-3E8B-475F-97A2-70A198E0C3B1}"/>
    <hyperlink ref="A18" location="'Fysio- och arbetsterapi'!A1" display="Fysio- och arbetsterapi" xr:uid="{73ABAC3D-1651-4BCE-BBC2-15C03F2ED149}"/>
    <hyperlink ref="A19" location="'Primärvårdsansluten hemsjukvård'!A1" display="Primärvårdsansluten hemsjukvård" xr:uid="{711FF899-BAD4-4EE9-9366-9525E74FC1CA}"/>
    <hyperlink ref="A20" location="'Övrig primärvård'!A1" display="Övrig primärvård" xr:uid="{FA83CE7E-19DA-4E1F-8AD9-C6E1DCBC86E2}"/>
    <hyperlink ref="A21" location="'Sluten primärvård'!A1" display="Sluten primärvård" xr:uid="{32251072-B20C-4FE2-BBAE-3FACD3514A3E}"/>
  </hyperlinks>
  <pageMargins left="0.7" right="0.7" top="0.75" bottom="0.75" header="0.3" footer="0.3"/>
  <pageSetup paperSize="9" orientation="landscape" r:id="rId1"/>
  <rowBreaks count="1" manualBreakCount="1">
    <brk id="21" max="16383" man="1"/>
  </rowBreaks>
  <colBreaks count="1" manualBreakCount="1">
    <brk id="2" max="1048575" man="1"/>
  </col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41">
    <tabColor theme="9" tint="0.79998168889431442"/>
  </sheetPr>
  <dimension ref="A1:K34"/>
  <sheetViews>
    <sheetView showGridLines="0" showRowColHeaders="0" zoomScaleNormal="100" workbookViewId="0"/>
  </sheetViews>
  <sheetFormatPr defaultRowHeight="16.8" x14ac:dyDescent="0.4"/>
  <cols>
    <col min="1" max="1" width="59.5" customWidth="1"/>
    <col min="2" max="2" width="5.19921875" customWidth="1"/>
    <col min="3" max="3" width="35.5" customWidth="1"/>
    <col min="4" max="4" width="9.796875" bestFit="1" customWidth="1"/>
    <col min="5" max="5" width="10.8984375" bestFit="1" customWidth="1"/>
    <col min="6" max="6" width="8.796875" bestFit="1" customWidth="1"/>
    <col min="7" max="7" width="10.8984375" bestFit="1" customWidth="1"/>
    <col min="8" max="8" width="9.796875" bestFit="1" customWidth="1"/>
    <col min="9" max="9" width="10.8984375" bestFit="1" customWidth="1"/>
    <col min="10" max="10" width="8.796875" bestFit="1" customWidth="1"/>
    <col min="11" max="11" width="10.59765625" bestFit="1" customWidth="1"/>
    <col min="12" max="12" width="9.69921875" customWidth="1"/>
    <col min="13" max="18" width="8.59765625" bestFit="1" customWidth="1"/>
  </cols>
  <sheetData>
    <row r="1" spans="1:11" ht="40.049999999999997" customHeight="1" x14ac:dyDescent="0.6">
      <c r="A1" s="2" t="s">
        <v>8</v>
      </c>
    </row>
    <row r="2" spans="1:11" x14ac:dyDescent="0.4">
      <c r="A2" s="42"/>
    </row>
    <row r="3" spans="1:11" x14ac:dyDescent="0.4">
      <c r="A3" s="254"/>
      <c r="C3" s="73" t="s">
        <v>306</v>
      </c>
      <c r="D3" s="73">
        <v>2021</v>
      </c>
      <c r="E3" s="73"/>
      <c r="F3" s="73"/>
      <c r="G3" s="73"/>
      <c r="H3" s="73">
        <v>2022</v>
      </c>
      <c r="I3" s="73"/>
      <c r="J3" s="73"/>
      <c r="K3" s="73"/>
    </row>
    <row r="4" spans="1:11" ht="33.6" x14ac:dyDescent="0.4">
      <c r="A4" s="261" t="s">
        <v>14</v>
      </c>
      <c r="C4" s="73"/>
      <c r="D4" s="82" t="s">
        <v>518</v>
      </c>
      <c r="E4" s="82" t="s">
        <v>519</v>
      </c>
      <c r="F4" s="73" t="s">
        <v>297</v>
      </c>
      <c r="G4" s="73" t="s">
        <v>25</v>
      </c>
      <c r="H4" s="82" t="s">
        <v>518</v>
      </c>
      <c r="I4" s="82" t="s">
        <v>519</v>
      </c>
      <c r="J4" s="73" t="s">
        <v>297</v>
      </c>
      <c r="K4" s="73" t="s">
        <v>25</v>
      </c>
    </row>
    <row r="5" spans="1:11" x14ac:dyDescent="0.4">
      <c r="A5" s="255" t="s">
        <v>0</v>
      </c>
      <c r="C5" s="1" t="s">
        <v>298</v>
      </c>
      <c r="D5" s="1">
        <v>431133</v>
      </c>
      <c r="E5" s="1">
        <v>6294665</v>
      </c>
      <c r="F5" s="1">
        <v>258475</v>
      </c>
      <c r="G5" s="54">
        <v>6984273</v>
      </c>
      <c r="H5" s="1">
        <v>471079</v>
      </c>
      <c r="I5" s="1">
        <v>6559066</v>
      </c>
      <c r="J5" s="1">
        <v>284706</v>
      </c>
      <c r="K5" s="1">
        <v>7314851</v>
      </c>
    </row>
    <row r="6" spans="1:11" x14ac:dyDescent="0.4">
      <c r="A6" s="11" t="s">
        <v>2</v>
      </c>
      <c r="C6" s="74" t="s">
        <v>109</v>
      </c>
      <c r="D6" s="74">
        <v>136820</v>
      </c>
      <c r="E6" s="74">
        <v>134837</v>
      </c>
      <c r="F6" s="74">
        <v>28358</v>
      </c>
      <c r="G6" s="141">
        <v>300015</v>
      </c>
      <c r="H6" s="74">
        <v>134103</v>
      </c>
      <c r="I6" s="74">
        <v>136408</v>
      </c>
      <c r="J6" s="74">
        <v>30475</v>
      </c>
      <c r="K6" s="74">
        <v>300986</v>
      </c>
    </row>
    <row r="7" spans="1:11" ht="33.6" x14ac:dyDescent="0.4">
      <c r="A7" s="11" t="s">
        <v>4</v>
      </c>
      <c r="C7" s="237" t="s">
        <v>517</v>
      </c>
      <c r="D7" s="16">
        <v>281909.2</v>
      </c>
      <c r="E7" s="16">
        <v>2658805.6</v>
      </c>
      <c r="F7" s="16">
        <v>132594.4</v>
      </c>
      <c r="G7" s="57">
        <v>3073309.2</v>
      </c>
      <c r="H7" s="16">
        <v>295714</v>
      </c>
      <c r="I7" s="16">
        <v>2732752.8000000003</v>
      </c>
      <c r="J7" s="16">
        <v>138275.6</v>
      </c>
      <c r="K7" s="16">
        <v>3166742.4</v>
      </c>
    </row>
    <row r="8" spans="1:11" x14ac:dyDescent="0.4">
      <c r="A8" s="11" t="s">
        <v>6</v>
      </c>
      <c r="C8" s="74" t="s">
        <v>299</v>
      </c>
      <c r="D8" s="74">
        <v>163342</v>
      </c>
      <c r="E8" s="74">
        <v>1121442</v>
      </c>
      <c r="F8" s="74">
        <v>50154</v>
      </c>
      <c r="G8" s="141">
        <v>1334938</v>
      </c>
      <c r="H8" s="74">
        <v>128716</v>
      </c>
      <c r="I8" s="74">
        <v>583045</v>
      </c>
      <c r="J8" s="74">
        <v>44525</v>
      </c>
      <c r="K8" s="74">
        <v>756286</v>
      </c>
    </row>
    <row r="9" spans="1:11" x14ac:dyDescent="0.4">
      <c r="A9" s="11" t="s">
        <v>8</v>
      </c>
      <c r="C9" s="16" t="s">
        <v>387</v>
      </c>
      <c r="D9" s="16">
        <v>303688.13333333336</v>
      </c>
      <c r="E9" s="16">
        <v>2808331.2</v>
      </c>
      <c r="F9" s="16">
        <v>139292.4</v>
      </c>
      <c r="G9" s="57">
        <v>3251311.7333333334</v>
      </c>
      <c r="H9" s="16">
        <v>312876.13333333336</v>
      </c>
      <c r="I9" s="16">
        <v>2810492.1333333338</v>
      </c>
      <c r="J9" s="16">
        <v>144212.46666666667</v>
      </c>
      <c r="K9" s="16">
        <v>3267580.7333333334</v>
      </c>
    </row>
    <row r="10" spans="1:11" x14ac:dyDescent="0.4">
      <c r="A10" s="284" t="s">
        <v>91</v>
      </c>
      <c r="C10" s="74" t="s">
        <v>301</v>
      </c>
      <c r="D10" s="81">
        <v>0.37410137810699123</v>
      </c>
      <c r="E10" s="81">
        <v>0.64709865840562997</v>
      </c>
      <c r="F10" s="81">
        <v>0.64689050863362119</v>
      </c>
      <c r="G10" s="143">
        <v>0.62608861372620406</v>
      </c>
      <c r="H10" s="81">
        <v>0.38397374674064993</v>
      </c>
      <c r="I10" s="81">
        <v>0.6383906501615868</v>
      </c>
      <c r="J10" s="81">
        <v>0.63828720639886283</v>
      </c>
      <c r="K10" s="81">
        <v>0.6181694802554204</v>
      </c>
    </row>
    <row r="11" spans="1:11" x14ac:dyDescent="0.4">
      <c r="A11" s="284" t="s">
        <v>92</v>
      </c>
      <c r="C11" s="1" t="s">
        <v>381</v>
      </c>
      <c r="D11" s="20">
        <f>D7/($G$16/1000)</f>
        <v>26.9709536422802</v>
      </c>
      <c r="E11" s="20">
        <f t="shared" ref="E11:G11" si="0">E7/($G$16/1000)</f>
        <v>254.37453826067042</v>
      </c>
      <c r="F11" s="20">
        <f t="shared" si="0"/>
        <v>12.685635714002798</v>
      </c>
      <c r="G11" s="56">
        <f t="shared" si="0"/>
        <v>294.03112761695343</v>
      </c>
      <c r="H11" s="20">
        <f>H7/($K$16/1000)</f>
        <v>28.105538762517632</v>
      </c>
      <c r="I11" s="20">
        <f t="shared" ref="I11:K11" si="1">I7/($K$16/1000)</f>
        <v>259.72896024124191</v>
      </c>
      <c r="J11" s="20">
        <f t="shared" si="1"/>
        <v>13.142124605904298</v>
      </c>
      <c r="K11" s="20">
        <f t="shared" si="1"/>
        <v>300.97662360966382</v>
      </c>
    </row>
    <row r="12" spans="1:11" x14ac:dyDescent="0.4">
      <c r="A12" s="284" t="s">
        <v>93</v>
      </c>
      <c r="C12" s="74" t="s">
        <v>382</v>
      </c>
      <c r="D12" s="135">
        <f>D9/($G$16/1000)</f>
        <v>29.054598309824378</v>
      </c>
      <c r="E12" s="135">
        <f t="shared" ref="E12:G12" si="2">E9/($G$16/1000)</f>
        <v>268.68002394873645</v>
      </c>
      <c r="F12" s="135">
        <f t="shared" si="2"/>
        <v>13.326450016962733</v>
      </c>
      <c r="G12" s="144">
        <f t="shared" si="2"/>
        <v>311.06107227552354</v>
      </c>
      <c r="H12" s="135">
        <f>H9/($K$16/1000)</f>
        <v>29.736678998176064</v>
      </c>
      <c r="I12" s="135">
        <f t="shared" ref="I12:K12" si="3">I9/($K$16/1000)</f>
        <v>267.11753787494297</v>
      </c>
      <c r="J12" s="135">
        <f t="shared" si="3"/>
        <v>13.706382085184613</v>
      </c>
      <c r="K12" s="135">
        <f t="shared" si="3"/>
        <v>310.56059895830361</v>
      </c>
    </row>
    <row r="13" spans="1:11" x14ac:dyDescent="0.4">
      <c r="A13" s="284" t="s">
        <v>94</v>
      </c>
      <c r="C13" s="1" t="s">
        <v>392</v>
      </c>
      <c r="D13" s="1"/>
      <c r="E13" s="1"/>
      <c r="F13" s="1"/>
      <c r="G13" s="54">
        <v>5023.7408183194384</v>
      </c>
      <c r="H13" s="1"/>
      <c r="I13" s="1"/>
      <c r="J13" s="1"/>
      <c r="K13" s="1">
        <v>5374.5053304993535</v>
      </c>
    </row>
    <row r="14" spans="1:11" x14ac:dyDescent="0.4">
      <c r="A14" s="284" t="s">
        <v>95</v>
      </c>
      <c r="C14" s="74" t="s">
        <v>383</v>
      </c>
      <c r="D14" s="74"/>
      <c r="E14" s="74"/>
      <c r="F14" s="74"/>
      <c r="G14" s="141">
        <v>160.605396870562</v>
      </c>
      <c r="H14" s="74"/>
      <c r="I14" s="74"/>
      <c r="J14" s="74"/>
      <c r="K14" s="74">
        <v>131.199918184647</v>
      </c>
    </row>
    <row r="15" spans="1:11" x14ac:dyDescent="0.4">
      <c r="A15" s="284" t="s">
        <v>96</v>
      </c>
      <c r="C15" s="1" t="s">
        <v>384</v>
      </c>
      <c r="D15" s="1"/>
      <c r="E15" s="1"/>
      <c r="F15" s="1"/>
      <c r="G15" s="54">
        <v>9.4659507045870015</v>
      </c>
      <c r="H15" s="1"/>
      <c r="I15" s="1"/>
      <c r="J15" s="1"/>
      <c r="K15" s="1">
        <v>13.427522050957</v>
      </c>
    </row>
    <row r="16" spans="1:11" x14ac:dyDescent="0.4">
      <c r="A16" s="284" t="s">
        <v>97</v>
      </c>
      <c r="C16" s="74" t="s">
        <v>300</v>
      </c>
      <c r="D16" s="74"/>
      <c r="E16" s="74"/>
      <c r="F16" s="74"/>
      <c r="G16" s="141">
        <v>10452326</v>
      </c>
      <c r="H16" s="74"/>
      <c r="I16" s="74"/>
      <c r="J16" s="74"/>
      <c r="K16" s="74">
        <v>10521556</v>
      </c>
    </row>
    <row r="17" spans="1:11" x14ac:dyDescent="0.4">
      <c r="A17" s="284" t="s">
        <v>98</v>
      </c>
      <c r="C17" s="1" t="s">
        <v>385</v>
      </c>
      <c r="D17" s="1"/>
      <c r="E17" s="1"/>
      <c r="F17" s="1"/>
      <c r="G17" s="54">
        <f>(G13*1000000)/G16</f>
        <v>480.63376690694855</v>
      </c>
      <c r="H17" s="1"/>
      <c r="I17" s="1"/>
      <c r="J17" s="1"/>
      <c r="K17" s="1">
        <f>(K13*1000000)/K16</f>
        <v>510.8089840038254</v>
      </c>
    </row>
    <row r="18" spans="1:11" x14ac:dyDescent="0.4">
      <c r="A18" s="283" t="s">
        <v>99</v>
      </c>
      <c r="C18" s="75" t="s">
        <v>386</v>
      </c>
      <c r="D18" s="75"/>
      <c r="E18" s="75"/>
      <c r="F18" s="75"/>
      <c r="G18" s="142">
        <f>(G13*1000000)/G9</f>
        <v>1545.1427701670925</v>
      </c>
      <c r="H18" s="75"/>
      <c r="I18" s="75"/>
      <c r="J18" s="75"/>
      <c r="K18" s="75">
        <f t="shared" ref="K18" si="4">(K13*1000000)/K9</f>
        <v>1644.796492913795</v>
      </c>
    </row>
    <row r="19" spans="1:11" x14ac:dyDescent="0.4">
      <c r="A19" s="284" t="s">
        <v>100</v>
      </c>
      <c r="K19" s="1"/>
    </row>
    <row r="20" spans="1:11" ht="16.8" customHeight="1" x14ac:dyDescent="0.4">
      <c r="A20" s="284" t="s">
        <v>101</v>
      </c>
      <c r="C20" s="282"/>
      <c r="D20" s="37"/>
      <c r="E20" s="37"/>
      <c r="F20" s="37"/>
      <c r="G20" s="37"/>
      <c r="H20" s="37"/>
      <c r="I20" s="37"/>
      <c r="J20" s="37"/>
      <c r="K20" s="37"/>
    </row>
    <row r="21" spans="1:11" x14ac:dyDescent="0.4">
      <c r="A21" s="284" t="s">
        <v>102</v>
      </c>
      <c r="C21" s="37"/>
      <c r="D21" s="37"/>
      <c r="E21" s="37"/>
      <c r="F21" s="37"/>
      <c r="G21" s="37"/>
      <c r="H21" s="37"/>
      <c r="I21" s="37"/>
      <c r="J21" s="37"/>
      <c r="K21" s="37"/>
    </row>
    <row r="22" spans="1:11" x14ac:dyDescent="0.4">
      <c r="A22" s="11" t="s">
        <v>10</v>
      </c>
      <c r="C22" s="37"/>
      <c r="D22" s="37"/>
      <c r="E22" s="37"/>
      <c r="F22" s="37"/>
      <c r="G22" s="37"/>
      <c r="H22" s="37"/>
      <c r="I22" s="37"/>
      <c r="J22" s="37"/>
      <c r="K22" s="37"/>
    </row>
    <row r="23" spans="1:11" x14ac:dyDescent="0.4">
      <c r="A23" s="11" t="s">
        <v>12</v>
      </c>
      <c r="C23" s="24"/>
    </row>
    <row r="24" spans="1:11" x14ac:dyDescent="0.4">
      <c r="A24" s="11" t="s">
        <v>13</v>
      </c>
      <c r="C24" s="24"/>
    </row>
    <row r="25" spans="1:11" x14ac:dyDescent="0.4">
      <c r="A25" s="11" t="s">
        <v>1</v>
      </c>
      <c r="C25" s="24"/>
    </row>
    <row r="26" spans="1:11" x14ac:dyDescent="0.4">
      <c r="A26" s="11" t="s">
        <v>3</v>
      </c>
    </row>
    <row r="27" spans="1:11" x14ac:dyDescent="0.4">
      <c r="A27" s="11" t="s">
        <v>5</v>
      </c>
    </row>
    <row r="28" spans="1:11" x14ac:dyDescent="0.4">
      <c r="A28" s="11" t="s">
        <v>7</v>
      </c>
    </row>
    <row r="29" spans="1:11" x14ac:dyDescent="0.4">
      <c r="A29" s="11" t="s">
        <v>9</v>
      </c>
    </row>
    <row r="30" spans="1:11" x14ac:dyDescent="0.4">
      <c r="A30" s="59" t="s">
        <v>11</v>
      </c>
    </row>
    <row r="31" spans="1:11" x14ac:dyDescent="0.4">
      <c r="A31" s="60"/>
    </row>
    <row r="32" spans="1:11" x14ac:dyDescent="0.4">
      <c r="A32" s="60"/>
    </row>
    <row r="33" spans="1:1" x14ac:dyDescent="0.4">
      <c r="A33" s="60"/>
    </row>
    <row r="34" spans="1:1" x14ac:dyDescent="0.4">
      <c r="A34" s="60"/>
    </row>
  </sheetData>
  <hyperlinks>
    <hyperlink ref="A28" location="'Regional utveckling'!A1" display="Regional utveckling" xr:uid="{00000000-0004-0000-1E00-000000000000}"/>
    <hyperlink ref="A27" location="'Läkemedel'!A1" display="Läkemedel" xr:uid="{00000000-0004-0000-1E00-000001000000}"/>
    <hyperlink ref="A26" location="'Övrig hälso- och sjukvård'!A1" display="Övrig hälso- och sjukvård" xr:uid="{00000000-0004-0000-1E00-000002000000}"/>
    <hyperlink ref="A25" location="'Tandvård'!A1" display="Tandvård" xr:uid="{00000000-0004-0000-1E00-000003000000}"/>
    <hyperlink ref="A24" location="'Specialiserad psykiatrisk vård'!A1" display="Specialiserad psykiatrisk vård" xr:uid="{00000000-0004-0000-1E00-000004000000}"/>
    <hyperlink ref="A23" location="'Specialiserad somatisk vård'!A1" display="Specialiserad somatisk vård" xr:uid="{00000000-0004-0000-1E00-000005000000}"/>
    <hyperlink ref="A22" location="'Vårdcentraler'!A1" display="Vårdcentraler" xr:uid="{00000000-0004-0000-1E00-000006000000}"/>
    <hyperlink ref="A9" location="'Primärvård'!A1" display="Primärvård" xr:uid="{00000000-0004-0000-1E00-000007000000}"/>
    <hyperlink ref="A8" location="'Vårdplatser'!A1" display="Vårdplatser" xr:uid="{00000000-0004-0000-1E00-000008000000}"/>
    <hyperlink ref="A7" location="'Hälso- och sjukvård'!A1" display="Hälso- och sjukvård" xr:uid="{00000000-0004-0000-1E00-000009000000}"/>
    <hyperlink ref="A6" location="'Kostnader och intäkter'!A1" display="Kostnader för" xr:uid="{00000000-0004-0000-1E00-00000A000000}"/>
    <hyperlink ref="A5" location="'Regionernas ekonomi'!A1" display="Regionernas ekonomi" xr:uid="{00000000-0004-0000-1E00-00000B000000}"/>
    <hyperlink ref="A29" location="'Trafik och infrastruktur'!A1" display="Trafik och infrastruktur, samt allmän regional utveckling" xr:uid="{00000000-0004-0000-1E00-00000C000000}"/>
    <hyperlink ref="A30" location="'Utbildning och kultur'!A1" display="Utbildning och kultur" xr:uid="{00000000-0004-0000-1E00-00000D000000}"/>
    <hyperlink ref="A4" location="Innehåll!A1" display="Innehåll" xr:uid="{00000000-0004-0000-1E00-00000E000000}"/>
    <hyperlink ref="A10" location="'Primärvård 1'!A1" display="Primärvård 1" xr:uid="{59BFA304-8412-4279-B1D4-ED96A4E688A0}"/>
    <hyperlink ref="A11" location="'Primärvård 2'!A1" display="Primärvård 2" xr:uid="{BE8051C0-6A16-4BA3-86E5-BE99A31FBB4E}"/>
    <hyperlink ref="A12" location="'Primärvård 3'!A1" display="Primärvård 3" xr:uid="{EE09BE98-C293-444A-97AB-92DDC31C9CCF}"/>
    <hyperlink ref="A13" location="'Primärvård 4'!A1" display="Primärvård 4" xr:uid="{511A1E8C-1347-4EC0-9FED-BD4377552CE7}"/>
    <hyperlink ref="A14" location="'Allmänläkarvård'!A1" display="Allmänläkarvård" xr:uid="{2B37BF72-D0A8-4EEA-ACD7-67CD35573FBC}"/>
    <hyperlink ref="A15" location="'Sjuksköterskevård'!A1" display="Sjuksköterskevård" xr:uid="{24AC0C59-0569-4C44-B6AA-1717564D33CF}"/>
    <hyperlink ref="A16" location="'Mödrahälsovård'!A1" display="Mödrahälsovård" xr:uid="{F1986BC7-2EAF-426D-8CF0-5AD86C2CFD7E}"/>
    <hyperlink ref="A17" location="'Barnhälsovård'!A1" display="Barnhälsovård" xr:uid="{84CEFA41-EA42-46CA-951B-BD2721D88D67}"/>
    <hyperlink ref="A18" location="'Fysio- och arbetsterapi'!A1" display="Fysio- och arbetsterapi" xr:uid="{14598202-6C7E-42A5-920A-73BFCD189E80}"/>
    <hyperlink ref="A19" location="'Primärvårdsansluten hemsjukvård'!A1" display="Primärvårdsansluten hemsjukvård" xr:uid="{7C6D2CC8-F935-4966-92C3-EDB2B4BBBF57}"/>
    <hyperlink ref="A20" location="'Övrig primärvård'!A1" display="Övrig primärvård" xr:uid="{02A67B6F-4235-4641-8250-48F857322038}"/>
    <hyperlink ref="A21" location="'Sluten primärvård'!A1" display="Sluten primärvård" xr:uid="{EE14BDBA-FB93-4635-974F-4A23C1174A4A}"/>
  </hyperlinks>
  <pageMargins left="0.7" right="0.7" top="0.75" bottom="0.75" header="0.3" footer="0.3"/>
  <pageSetup paperSize="9" orientation="landscape" r:id="rId1"/>
  <rowBreaks count="1" manualBreakCount="1">
    <brk id="18" max="16383" man="1"/>
  </rowBreaks>
  <colBreaks count="1" manualBreakCount="1">
    <brk id="2" max="1048575" man="1"/>
  </colBreaks>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2">
    <tabColor theme="9" tint="0.79998168889431442"/>
  </sheetPr>
  <dimension ref="A1:Q34"/>
  <sheetViews>
    <sheetView showGridLines="0" showRowColHeaders="0" zoomScaleNormal="100" workbookViewId="0"/>
  </sheetViews>
  <sheetFormatPr defaultRowHeight="16.8" x14ac:dyDescent="0.4"/>
  <cols>
    <col min="1" max="1" width="59.5" customWidth="1"/>
    <col min="2" max="2" width="5.19921875" customWidth="1"/>
    <col min="3" max="3" width="41.59765625" customWidth="1"/>
    <col min="4" max="4" width="9.09765625" bestFit="1" customWidth="1"/>
    <col min="5" max="5" width="15.796875" bestFit="1" customWidth="1"/>
    <col min="6" max="7" width="10.8984375" bestFit="1" customWidth="1"/>
    <col min="8" max="8" width="9.09765625" bestFit="1" customWidth="1"/>
    <col min="9" max="9" width="15.796875" bestFit="1" customWidth="1"/>
    <col min="10" max="10" width="10.296875" bestFit="1" customWidth="1"/>
    <col min="11" max="11" width="10.59765625" bestFit="1" customWidth="1"/>
    <col min="12" max="12" width="9.69921875" customWidth="1"/>
    <col min="13" max="13" width="12.19921875" customWidth="1"/>
    <col min="14" max="14" width="11.69921875" bestFit="1" customWidth="1"/>
    <col min="15" max="15" width="8.59765625" bestFit="1" customWidth="1"/>
    <col min="16" max="16" width="11.69921875" bestFit="1" customWidth="1"/>
    <col min="17" max="18" width="8.59765625" bestFit="1" customWidth="1"/>
    <col min="19" max="20" width="10.69921875" bestFit="1" customWidth="1"/>
    <col min="21" max="21" width="11.69921875" bestFit="1" customWidth="1"/>
    <col min="22" max="22" width="8.59765625" bestFit="1" customWidth="1"/>
    <col min="23" max="23" width="11.69921875" bestFit="1" customWidth="1"/>
  </cols>
  <sheetData>
    <row r="1" spans="1:17" ht="40.049999999999997" customHeight="1" x14ac:dyDescent="0.6">
      <c r="A1" s="2" t="s">
        <v>8</v>
      </c>
    </row>
    <row r="2" spans="1:17" x14ac:dyDescent="0.4">
      <c r="A2" s="42"/>
    </row>
    <row r="3" spans="1:17" x14ac:dyDescent="0.4">
      <c r="A3" s="254"/>
      <c r="C3" s="73" t="s">
        <v>503</v>
      </c>
      <c r="D3" s="73">
        <v>2021</v>
      </c>
      <c r="E3" s="73"/>
      <c r="F3" s="73"/>
      <c r="G3" s="73"/>
      <c r="H3" s="73">
        <v>2022</v>
      </c>
      <c r="I3" s="73"/>
      <c r="J3" s="73"/>
      <c r="K3" s="73"/>
    </row>
    <row r="4" spans="1:17" x14ac:dyDescent="0.4">
      <c r="A4" s="261" t="s">
        <v>14</v>
      </c>
      <c r="C4" s="73" t="s">
        <v>504</v>
      </c>
      <c r="D4" s="73" t="s">
        <v>22</v>
      </c>
      <c r="E4" s="73" t="s">
        <v>296</v>
      </c>
      <c r="F4" s="73" t="s">
        <v>297</v>
      </c>
      <c r="G4" s="140" t="s">
        <v>25</v>
      </c>
      <c r="H4" s="73" t="s">
        <v>22</v>
      </c>
      <c r="I4" s="73" t="s">
        <v>296</v>
      </c>
      <c r="J4" s="73" t="s">
        <v>297</v>
      </c>
      <c r="K4" s="73" t="s">
        <v>25</v>
      </c>
      <c r="M4" s="23"/>
      <c r="N4" s="23"/>
      <c r="O4" s="23"/>
      <c r="P4" s="23"/>
      <c r="Q4" s="1"/>
    </row>
    <row r="5" spans="1:17" x14ac:dyDescent="0.4">
      <c r="A5" s="255" t="s">
        <v>0</v>
      </c>
      <c r="C5" s="1" t="s">
        <v>394</v>
      </c>
      <c r="D5" s="1">
        <v>45296</v>
      </c>
      <c r="E5" s="1">
        <v>709168</v>
      </c>
      <c r="F5" s="1">
        <v>3041736</v>
      </c>
      <c r="G5" s="54">
        <v>3796200</v>
      </c>
      <c r="H5" s="1">
        <v>40394</v>
      </c>
      <c r="I5" s="1">
        <v>652101</v>
      </c>
      <c r="J5" s="1">
        <v>3626342</v>
      </c>
      <c r="K5" s="1">
        <v>4318837</v>
      </c>
      <c r="M5" s="23"/>
      <c r="N5" s="23"/>
      <c r="O5" s="23"/>
      <c r="P5" s="23"/>
      <c r="Q5" s="1"/>
    </row>
    <row r="6" spans="1:17" x14ac:dyDescent="0.4">
      <c r="A6" s="11" t="s">
        <v>2</v>
      </c>
      <c r="C6" s="74" t="s">
        <v>307</v>
      </c>
      <c r="D6" s="74">
        <v>171605</v>
      </c>
      <c r="E6" s="74">
        <v>312</v>
      </c>
      <c r="F6" s="74">
        <v>132</v>
      </c>
      <c r="G6" s="141">
        <v>172049</v>
      </c>
      <c r="H6" s="74">
        <v>188890</v>
      </c>
      <c r="I6" s="74">
        <v>931</v>
      </c>
      <c r="J6" s="74">
        <v>179</v>
      </c>
      <c r="K6" s="74">
        <v>190000</v>
      </c>
      <c r="M6" s="23"/>
      <c r="N6" s="23"/>
      <c r="O6" s="23"/>
      <c r="P6" s="23"/>
      <c r="Q6" s="1"/>
    </row>
    <row r="7" spans="1:17" x14ac:dyDescent="0.4">
      <c r="A7" s="11" t="s">
        <v>4</v>
      </c>
      <c r="C7" s="16" t="s">
        <v>356</v>
      </c>
      <c r="D7" s="16">
        <v>433802</v>
      </c>
      <c r="E7" s="16">
        <v>567584</v>
      </c>
      <c r="F7" s="16">
        <v>2433494.4</v>
      </c>
      <c r="G7" s="57">
        <v>3434880.4000000004</v>
      </c>
      <c r="H7" s="16">
        <v>458568</v>
      </c>
      <c r="I7" s="16">
        <v>522425.60000000003</v>
      </c>
      <c r="J7" s="16">
        <v>2901216.8000000003</v>
      </c>
      <c r="K7" s="16">
        <v>3882210.4000000004</v>
      </c>
      <c r="M7" s="23"/>
      <c r="N7" s="23"/>
      <c r="O7" s="23"/>
      <c r="P7" s="23"/>
      <c r="Q7" s="1"/>
    </row>
    <row r="8" spans="1:17" x14ac:dyDescent="0.4">
      <c r="A8" s="11" t="s">
        <v>6</v>
      </c>
      <c r="C8" s="74" t="s">
        <v>299</v>
      </c>
      <c r="D8" s="74">
        <v>51578</v>
      </c>
      <c r="E8" s="74">
        <v>2712</v>
      </c>
      <c r="F8" s="74">
        <v>2022</v>
      </c>
      <c r="G8" s="141">
        <v>56312</v>
      </c>
      <c r="H8" s="74">
        <v>39850</v>
      </c>
      <c r="I8" s="74">
        <v>433</v>
      </c>
      <c r="J8" s="74">
        <v>1978</v>
      </c>
      <c r="K8" s="74">
        <v>42261</v>
      </c>
      <c r="M8" s="23"/>
      <c r="N8" s="23"/>
      <c r="O8" s="23"/>
      <c r="P8" s="23"/>
      <c r="Q8" s="1"/>
    </row>
    <row r="9" spans="1:17" x14ac:dyDescent="0.4">
      <c r="A9" s="11" t="s">
        <v>8</v>
      </c>
      <c r="C9" s="1" t="s">
        <v>387</v>
      </c>
      <c r="D9" s="1">
        <v>452309.66666666669</v>
      </c>
      <c r="E9" s="1">
        <v>567945.6</v>
      </c>
      <c r="F9" s="1">
        <v>2433796.7999999998</v>
      </c>
      <c r="G9" s="54">
        <v>3454052.0666666669</v>
      </c>
      <c r="H9" s="1">
        <v>471851.33333333331</v>
      </c>
      <c r="I9" s="1">
        <v>522483.33333333337</v>
      </c>
      <c r="J9" s="1">
        <v>2901480.5333333337</v>
      </c>
      <c r="K9" s="1">
        <v>3895815.2</v>
      </c>
      <c r="M9" s="23"/>
      <c r="N9" s="23"/>
      <c r="O9" s="23"/>
      <c r="P9" s="23"/>
      <c r="Q9" s="1"/>
    </row>
    <row r="10" spans="1:17" x14ac:dyDescent="0.4">
      <c r="A10" s="284" t="s">
        <v>91</v>
      </c>
      <c r="C10" s="75" t="s">
        <v>301</v>
      </c>
      <c r="D10" s="89">
        <v>0.40433790372841588</v>
      </c>
      <c r="E10" s="89">
        <v>0.67819811693070986</v>
      </c>
      <c r="F10" s="89">
        <v>0.80949588257532179</v>
      </c>
      <c r="G10" s="146">
        <v>0.76375752397065133</v>
      </c>
      <c r="H10" s="89">
        <v>0.45970063327576283</v>
      </c>
      <c r="I10" s="89">
        <v>0.67557945093042915</v>
      </c>
      <c r="J10" s="89">
        <v>0.81264109597049072</v>
      </c>
      <c r="K10" s="89">
        <v>0.77484215996275763</v>
      </c>
      <c r="M10" s="23"/>
      <c r="N10" s="23"/>
      <c r="O10" s="23"/>
      <c r="P10" s="23"/>
      <c r="Q10" s="1"/>
    </row>
    <row r="11" spans="1:17" x14ac:dyDescent="0.4">
      <c r="A11" s="284" t="s">
        <v>92</v>
      </c>
      <c r="C11" s="1" t="s">
        <v>381</v>
      </c>
      <c r="D11" s="20">
        <f>D7/($G$16/1000)</f>
        <v>41.502915236283293</v>
      </c>
      <c r="E11" s="20">
        <f t="shared" ref="E11:F11" si="0">E7/($G$16/1000)</f>
        <v>54.302171593193712</v>
      </c>
      <c r="F11" s="20">
        <f t="shared" si="0"/>
        <v>232.81845591115319</v>
      </c>
      <c r="G11" s="56">
        <f>G7/($G$16/1000)</f>
        <v>328.62354274063023</v>
      </c>
      <c r="H11" s="20">
        <f>H7/($K$16/1000)</f>
        <v>43.58366766284378</v>
      </c>
      <c r="I11" s="20">
        <f t="shared" ref="I11:K11" si="1">I7/($K$16/1000)</f>
        <v>49.652884041105708</v>
      </c>
      <c r="J11" s="20">
        <f>J7/($K$16/1000)</f>
        <v>275.74028023991889</v>
      </c>
      <c r="K11" s="20">
        <f t="shared" si="1"/>
        <v>368.97683194386838</v>
      </c>
      <c r="M11" s="23"/>
      <c r="N11" s="23"/>
      <c r="O11" s="23"/>
      <c r="P11" s="23"/>
      <c r="Q11" s="1"/>
    </row>
    <row r="12" spans="1:17" x14ac:dyDescent="0.4">
      <c r="A12" s="284" t="s">
        <v>93</v>
      </c>
      <c r="C12" s="74" t="s">
        <v>382</v>
      </c>
      <c r="D12" s="135">
        <f>D9/($G$16/1000)</f>
        <v>43.273589693496618</v>
      </c>
      <c r="E12" s="135">
        <f t="shared" ref="E12:G12" si="2">E9/($G$16/1000)</f>
        <v>54.336766763684949</v>
      </c>
      <c r="F12" s="135">
        <f t="shared" si="2"/>
        <v>232.84738727054628</v>
      </c>
      <c r="G12" s="144">
        <f t="shared" si="2"/>
        <v>330.45774372772792</v>
      </c>
      <c r="H12" s="135">
        <f>H9/($K$16/1000)</f>
        <v>44.846155201125505</v>
      </c>
      <c r="I12" s="135">
        <f t="shared" ref="I12:K12" si="3">I9/($K$16/1000)</f>
        <v>49.658371188950888</v>
      </c>
      <c r="J12" s="135">
        <f>J9/($K$16/1000)</f>
        <v>275.76534624092989</v>
      </c>
      <c r="K12" s="135">
        <f t="shared" si="3"/>
        <v>370.26987263100631</v>
      </c>
      <c r="M12" s="23"/>
      <c r="N12" s="23"/>
      <c r="O12" s="23"/>
      <c r="P12" s="23"/>
    </row>
    <row r="13" spans="1:17" x14ac:dyDescent="0.4">
      <c r="A13" s="284" t="s">
        <v>94</v>
      </c>
      <c r="C13" s="1" t="s">
        <v>392</v>
      </c>
      <c r="D13" s="1"/>
      <c r="E13" s="1"/>
      <c r="F13" s="1"/>
      <c r="G13" s="54">
        <v>1074.64120166</v>
      </c>
      <c r="H13" s="1"/>
      <c r="I13" s="1"/>
      <c r="J13" s="1"/>
      <c r="K13" s="1">
        <v>1246.4600279043825</v>
      </c>
      <c r="M13" s="23"/>
      <c r="N13" s="23"/>
      <c r="O13" s="23"/>
      <c r="P13" s="23"/>
    </row>
    <row r="14" spans="1:17" x14ac:dyDescent="0.4">
      <c r="A14" s="284" t="s">
        <v>95</v>
      </c>
      <c r="C14" s="74" t="s">
        <v>383</v>
      </c>
      <c r="D14" s="74"/>
      <c r="E14" s="74"/>
      <c r="F14" s="74"/>
      <c r="G14" s="141">
        <v>165</v>
      </c>
      <c r="H14" s="74"/>
      <c r="I14" s="74"/>
      <c r="J14" s="74"/>
      <c r="K14" s="74">
        <v>167.042026048428</v>
      </c>
      <c r="M14" s="23"/>
      <c r="N14" s="23"/>
      <c r="O14" s="23"/>
      <c r="P14" s="23"/>
    </row>
    <row r="15" spans="1:17" x14ac:dyDescent="0.4">
      <c r="A15" s="284" t="s">
        <v>96</v>
      </c>
      <c r="C15" s="1" t="s">
        <v>384</v>
      </c>
      <c r="D15" s="1"/>
      <c r="E15" s="1"/>
      <c r="F15" s="1"/>
      <c r="G15" s="54">
        <v>12.274210487120001</v>
      </c>
      <c r="H15" s="1"/>
      <c r="I15" s="1"/>
      <c r="J15" s="1"/>
      <c r="K15" s="1">
        <v>12.279588461588499</v>
      </c>
      <c r="M15" s="23"/>
      <c r="N15" s="23"/>
      <c r="O15" s="23"/>
      <c r="P15" s="23"/>
    </row>
    <row r="16" spans="1:17" x14ac:dyDescent="0.4">
      <c r="A16" s="284" t="s">
        <v>97</v>
      </c>
      <c r="C16" s="74" t="s">
        <v>300</v>
      </c>
      <c r="D16" s="74"/>
      <c r="E16" s="74"/>
      <c r="F16" s="74"/>
      <c r="G16" s="141">
        <v>10452326</v>
      </c>
      <c r="H16" s="74"/>
      <c r="I16" s="74"/>
      <c r="J16" s="74"/>
      <c r="K16" s="74">
        <v>10521556</v>
      </c>
      <c r="M16" s="23"/>
      <c r="N16" s="23"/>
      <c r="O16" s="23"/>
      <c r="P16" s="23"/>
    </row>
    <row r="17" spans="1:16" x14ac:dyDescent="0.4">
      <c r="A17" s="284" t="s">
        <v>98</v>
      </c>
      <c r="C17" s="1" t="s">
        <v>385</v>
      </c>
      <c r="D17" s="1"/>
      <c r="E17" s="1"/>
      <c r="F17" s="1"/>
      <c r="G17" s="54">
        <f t="shared" ref="G17:K17" si="4">(G13*1000000)/G16</f>
        <v>102.81359399429373</v>
      </c>
      <c r="H17" s="1"/>
      <c r="I17" s="1"/>
      <c r="J17" s="1"/>
      <c r="K17" s="1">
        <f t="shared" si="4"/>
        <v>118.46727118159923</v>
      </c>
      <c r="M17" s="23"/>
      <c r="N17" s="23"/>
      <c r="O17" s="23"/>
      <c r="P17" s="23"/>
    </row>
    <row r="18" spans="1:16" x14ac:dyDescent="0.4">
      <c r="A18" s="284" t="s">
        <v>99</v>
      </c>
      <c r="C18" s="75" t="s">
        <v>386</v>
      </c>
      <c r="D18" s="75"/>
      <c r="E18" s="75"/>
      <c r="F18" s="75"/>
      <c r="G18" s="142">
        <f t="shared" ref="G18:K18" si="5">(G13*1000000)/G9</f>
        <v>311.12478356386868</v>
      </c>
      <c r="H18" s="75"/>
      <c r="I18" s="75"/>
      <c r="J18" s="75"/>
      <c r="K18" s="75">
        <f t="shared" si="5"/>
        <v>319.94844824887548</v>
      </c>
    </row>
    <row r="19" spans="1:16" ht="16.8" customHeight="1" x14ac:dyDescent="0.4">
      <c r="A19" s="283" t="s">
        <v>100</v>
      </c>
      <c r="L19" s="243"/>
    </row>
    <row r="20" spans="1:16" x14ac:dyDescent="0.4">
      <c r="A20" s="284" t="s">
        <v>101</v>
      </c>
      <c r="C20" s="243"/>
      <c r="D20" s="243"/>
      <c r="E20" s="243"/>
      <c r="F20" s="243"/>
      <c r="G20" s="243"/>
      <c r="H20" s="243"/>
      <c r="I20" s="243"/>
      <c r="J20" s="243"/>
      <c r="K20" s="243"/>
      <c r="L20" s="243"/>
    </row>
    <row r="21" spans="1:16" x14ac:dyDescent="0.4">
      <c r="A21" s="284" t="s">
        <v>102</v>
      </c>
      <c r="C21" s="243"/>
      <c r="D21" s="243"/>
      <c r="E21" s="243"/>
      <c r="F21" s="243"/>
      <c r="G21" s="243"/>
      <c r="H21" s="243"/>
      <c r="I21" s="243"/>
      <c r="J21" s="243"/>
      <c r="K21" s="243"/>
      <c r="L21" s="243"/>
    </row>
    <row r="22" spans="1:16" x14ac:dyDescent="0.4">
      <c r="A22" s="11" t="s">
        <v>10</v>
      </c>
      <c r="C22" s="243"/>
      <c r="D22" s="243"/>
      <c r="E22" s="243"/>
      <c r="F22" s="243"/>
      <c r="G22" s="243"/>
      <c r="H22" s="243"/>
      <c r="I22" s="243"/>
      <c r="J22" s="243"/>
      <c r="K22" s="243"/>
    </row>
    <row r="23" spans="1:16" ht="16.8" customHeight="1" x14ac:dyDescent="0.4">
      <c r="A23" s="11" t="s">
        <v>12</v>
      </c>
      <c r="C23" s="24"/>
      <c r="L23" s="210"/>
    </row>
    <row r="24" spans="1:16" x14ac:dyDescent="0.4">
      <c r="A24" s="11" t="s">
        <v>13</v>
      </c>
      <c r="C24" s="243"/>
      <c r="D24" s="210"/>
      <c r="E24" s="210"/>
      <c r="F24" s="210"/>
      <c r="G24" s="210"/>
      <c r="H24" s="210"/>
      <c r="I24" s="210"/>
      <c r="J24" s="210"/>
      <c r="K24" s="210"/>
      <c r="L24" s="210"/>
    </row>
    <row r="25" spans="1:16" x14ac:dyDescent="0.4">
      <c r="A25" s="11" t="s">
        <v>1</v>
      </c>
      <c r="C25" s="210"/>
      <c r="D25" s="210"/>
      <c r="E25" s="210"/>
      <c r="F25" s="210"/>
      <c r="G25" s="210"/>
      <c r="H25" s="210"/>
      <c r="I25" s="210"/>
      <c r="J25" s="210"/>
      <c r="K25" s="210"/>
      <c r="L25" s="210"/>
    </row>
    <row r="26" spans="1:16" x14ac:dyDescent="0.4">
      <c r="A26" s="11" t="s">
        <v>3</v>
      </c>
      <c r="C26" s="210"/>
      <c r="D26" s="210"/>
      <c r="E26" s="210"/>
      <c r="F26" s="210"/>
      <c r="G26" s="210"/>
      <c r="H26" s="210"/>
      <c r="I26" s="210"/>
      <c r="J26" s="210"/>
      <c r="K26" s="210"/>
      <c r="L26" s="210"/>
    </row>
    <row r="27" spans="1:16" x14ac:dyDescent="0.4">
      <c r="A27" s="11" t="s">
        <v>5</v>
      </c>
      <c r="C27" s="210"/>
      <c r="D27" s="210"/>
      <c r="E27" s="210"/>
      <c r="F27" s="210"/>
      <c r="G27" s="210"/>
      <c r="H27" s="210"/>
      <c r="I27" s="210"/>
      <c r="J27" s="210"/>
      <c r="K27" s="210"/>
    </row>
    <row r="28" spans="1:16" x14ac:dyDescent="0.4">
      <c r="A28" s="11" t="s">
        <v>7</v>
      </c>
    </row>
    <row r="29" spans="1:16" x14ac:dyDescent="0.4">
      <c r="A29" s="11" t="s">
        <v>9</v>
      </c>
    </row>
    <row r="30" spans="1:16" x14ac:dyDescent="0.4">
      <c r="A30" s="59" t="s">
        <v>11</v>
      </c>
    </row>
    <row r="31" spans="1:16" x14ac:dyDescent="0.4">
      <c r="A31" s="60"/>
    </row>
    <row r="32" spans="1:16" x14ac:dyDescent="0.4">
      <c r="A32" s="60"/>
    </row>
    <row r="33" spans="1:1" x14ac:dyDescent="0.4">
      <c r="A33" s="60"/>
    </row>
    <row r="34" spans="1:1" x14ac:dyDescent="0.4">
      <c r="A34" s="60"/>
    </row>
  </sheetData>
  <hyperlinks>
    <hyperlink ref="A28" location="'Regional utveckling'!A1" display="Regional utveckling" xr:uid="{00000000-0004-0000-1F00-000000000000}"/>
    <hyperlink ref="A27" location="'Läkemedel'!A1" display="Läkemedel" xr:uid="{00000000-0004-0000-1F00-000001000000}"/>
    <hyperlink ref="A26" location="'Övrig hälso- och sjukvård'!A1" display="Övrig hälso- och sjukvård" xr:uid="{00000000-0004-0000-1F00-000002000000}"/>
    <hyperlink ref="A25" location="'Tandvård'!A1" display="Tandvård" xr:uid="{00000000-0004-0000-1F00-000003000000}"/>
    <hyperlink ref="A24" location="'Specialiserad psykiatrisk vård'!A1" display="Specialiserad psykiatrisk vård" xr:uid="{00000000-0004-0000-1F00-000004000000}"/>
    <hyperlink ref="A23" location="'Specialiserad somatisk vård'!A1" display="Specialiserad somatisk vård" xr:uid="{00000000-0004-0000-1F00-000005000000}"/>
    <hyperlink ref="A22" location="'Vårdcentraler'!A1" display="Vårdcentraler" xr:uid="{00000000-0004-0000-1F00-000006000000}"/>
    <hyperlink ref="A9" location="'Primärvård'!A1" display="Primärvård" xr:uid="{00000000-0004-0000-1F00-000007000000}"/>
    <hyperlink ref="A8" location="'Vårdplatser'!A1" display="Vårdplatser" xr:uid="{00000000-0004-0000-1F00-000008000000}"/>
    <hyperlink ref="A7" location="'Hälso- och sjukvård'!A1" display="Hälso- och sjukvård" xr:uid="{00000000-0004-0000-1F00-000009000000}"/>
    <hyperlink ref="A6" location="'Kostnader och intäkter'!A1" display="Kostnader för" xr:uid="{00000000-0004-0000-1F00-00000A000000}"/>
    <hyperlink ref="A5" location="'Regionernas ekonomi'!A1" display="Regionernas ekonomi" xr:uid="{00000000-0004-0000-1F00-00000B000000}"/>
    <hyperlink ref="A29" location="'Trafik och infrastruktur'!A1" display="Trafik och infrastruktur, samt allmän regional utveckling" xr:uid="{00000000-0004-0000-1F00-00000C000000}"/>
    <hyperlink ref="A30" location="'Utbildning och kultur'!A1" display="Utbildning och kultur" xr:uid="{00000000-0004-0000-1F00-00000D000000}"/>
    <hyperlink ref="A4" location="Innehåll!A1" display="Innehåll" xr:uid="{00000000-0004-0000-1F00-00000E000000}"/>
    <hyperlink ref="A10" location="'Primärvård 1'!A1" display="Primärvård 1" xr:uid="{3E02ECE3-6198-45C8-8092-C85EE9AA0C90}"/>
    <hyperlink ref="A11" location="'Primärvård 2'!A1" display="Primärvård 2" xr:uid="{A2971F00-56CE-4F94-B6C6-7F2378D92A7C}"/>
    <hyperlink ref="A12" location="'Primärvård 3'!A1" display="Primärvård 3" xr:uid="{9442E964-F39E-43FE-A468-95928C510FAE}"/>
    <hyperlink ref="A13" location="'Primärvård 4'!A1" display="Primärvård 4" xr:uid="{F6EF01FB-F320-40DC-B2BA-27F8FE77CFB6}"/>
    <hyperlink ref="A14" location="'Allmänläkarvård'!A1" display="Allmänläkarvård" xr:uid="{22FD906C-50CC-474E-BE45-30108B43A2B0}"/>
    <hyperlink ref="A15" location="'Sjuksköterskevård'!A1" display="Sjuksköterskevård" xr:uid="{B2AD63FF-50E1-4BDA-9141-2C30EB77FCBE}"/>
    <hyperlink ref="A16" location="'Mödrahälsovård'!A1" display="Mödrahälsovård" xr:uid="{73FB9AC2-D194-4279-83A1-63281F734B77}"/>
    <hyperlink ref="A17" location="'Barnhälsovård'!A1" display="Barnhälsovård" xr:uid="{BF411BFC-D841-4DC3-B41D-6EAEBAFE3EF0}"/>
    <hyperlink ref="A18" location="'Fysio- och arbetsterapi'!A1" display="Fysio- och arbetsterapi" xr:uid="{D28174CC-1FB1-423B-8C66-A90BF3243F64}"/>
    <hyperlink ref="A19" location="'Primärvårdsansluten hemsjukvård'!A1" display="Primärvårdsansluten hemsjukvård" xr:uid="{4403AD0D-ED9A-4674-8D3E-DA51172F077E}"/>
    <hyperlink ref="A20" location="'Övrig primärvård'!A1" display="Övrig primärvård" xr:uid="{5718972A-2C9F-4635-9750-6C5142A1A42C}"/>
    <hyperlink ref="A21" location="'Sluten primärvård'!A1" display="Sluten primärvård" xr:uid="{4D0F579B-7F31-47EF-B51D-BAB46B2FCD4D}"/>
  </hyperlinks>
  <pageMargins left="0.25" right="0.25" top="0.75" bottom="0.75" header="0.3" footer="0.3"/>
  <pageSetup paperSize="9" scale="91" orientation="landscape" r:id="rId1"/>
  <rowBreaks count="1" manualBreakCount="1">
    <brk id="21" min="2" max="10" man="1"/>
  </rowBreaks>
  <colBreaks count="1" manualBreakCount="1">
    <brk id="2" max="1048575" man="1"/>
  </colBreaks>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3">
    <tabColor theme="9" tint="0.79998168889431442"/>
  </sheetPr>
  <dimension ref="A1:K34"/>
  <sheetViews>
    <sheetView showGridLines="0" showRowColHeaders="0" zoomScaleNormal="100" workbookViewId="0"/>
  </sheetViews>
  <sheetFormatPr defaultRowHeight="16.8" x14ac:dyDescent="0.4"/>
  <cols>
    <col min="1" max="1" width="59.5" customWidth="1"/>
    <col min="2" max="2" width="5.19921875" customWidth="1"/>
    <col min="3" max="3" width="35.69921875" customWidth="1"/>
    <col min="4" max="4" width="12.3984375" bestFit="1" customWidth="1"/>
    <col min="5" max="5" width="15.796875" bestFit="1" customWidth="1"/>
    <col min="6" max="6" width="9.09765625" bestFit="1" customWidth="1"/>
    <col min="7" max="7" width="9.8984375" bestFit="1" customWidth="1"/>
    <col min="8" max="8" width="12.3984375" bestFit="1" customWidth="1"/>
    <col min="9" max="9" width="13.19921875" customWidth="1"/>
    <col min="10" max="10" width="9.09765625" bestFit="1" customWidth="1"/>
    <col min="11" max="12" width="9.69921875" customWidth="1"/>
    <col min="13" max="19" width="8.59765625" bestFit="1" customWidth="1"/>
  </cols>
  <sheetData>
    <row r="1" spans="1:11" ht="40.049999999999997" customHeight="1" x14ac:dyDescent="0.6">
      <c r="A1" s="2" t="s">
        <v>8</v>
      </c>
    </row>
    <row r="2" spans="1:11" x14ac:dyDescent="0.4">
      <c r="A2" s="42"/>
    </row>
    <row r="3" spans="1:11" x14ac:dyDescent="0.4">
      <c r="A3" s="254"/>
      <c r="C3" s="73" t="s">
        <v>308</v>
      </c>
      <c r="D3" s="73">
        <v>2021</v>
      </c>
      <c r="E3" s="73"/>
      <c r="F3" s="73"/>
      <c r="G3" s="73"/>
      <c r="H3" s="73">
        <v>2022</v>
      </c>
      <c r="I3" s="73"/>
      <c r="J3" s="73"/>
      <c r="K3" s="73"/>
    </row>
    <row r="4" spans="1:11" ht="33.6" x14ac:dyDescent="0.4">
      <c r="A4" s="261" t="s">
        <v>14</v>
      </c>
      <c r="C4" s="73"/>
      <c r="D4" s="82" t="s">
        <v>522</v>
      </c>
      <c r="E4" s="73" t="s">
        <v>296</v>
      </c>
      <c r="F4" s="73" t="s">
        <v>297</v>
      </c>
      <c r="G4" s="140" t="s">
        <v>25</v>
      </c>
      <c r="H4" s="82" t="s">
        <v>522</v>
      </c>
      <c r="I4" s="73" t="s">
        <v>296</v>
      </c>
      <c r="J4" s="73" t="s">
        <v>297</v>
      </c>
      <c r="K4" s="73" t="s">
        <v>25</v>
      </c>
    </row>
    <row r="5" spans="1:11" x14ac:dyDescent="0.4">
      <c r="A5" s="255" t="s">
        <v>0</v>
      </c>
      <c r="C5" s="1" t="s">
        <v>298</v>
      </c>
      <c r="D5" s="1">
        <v>69857</v>
      </c>
      <c r="E5" s="1">
        <v>276305</v>
      </c>
      <c r="F5" s="1">
        <v>2446972</v>
      </c>
      <c r="G5" s="54">
        <v>2793134</v>
      </c>
      <c r="H5" s="1">
        <v>81890</v>
      </c>
      <c r="I5" s="1">
        <v>303015</v>
      </c>
      <c r="J5" s="1">
        <v>2665873</v>
      </c>
      <c r="K5" s="1">
        <v>3050778</v>
      </c>
    </row>
    <row r="6" spans="1:11" x14ac:dyDescent="0.4">
      <c r="A6" s="11" t="s">
        <v>2</v>
      </c>
      <c r="C6" s="74" t="s">
        <v>109</v>
      </c>
      <c r="D6" s="74">
        <v>792</v>
      </c>
      <c r="E6" s="74">
        <v>2316</v>
      </c>
      <c r="F6" s="74">
        <v>37361</v>
      </c>
      <c r="G6" s="141">
        <v>40469</v>
      </c>
      <c r="H6" s="74">
        <v>768</v>
      </c>
      <c r="I6" s="74">
        <v>3900</v>
      </c>
      <c r="J6" s="74">
        <v>27161</v>
      </c>
      <c r="K6" s="74">
        <v>31829</v>
      </c>
    </row>
    <row r="7" spans="1:11" x14ac:dyDescent="0.4">
      <c r="A7" s="11" t="s">
        <v>4</v>
      </c>
      <c r="C7" s="1" t="s">
        <v>356</v>
      </c>
      <c r="D7" s="1">
        <v>71441</v>
      </c>
      <c r="E7" s="1">
        <v>112374.8</v>
      </c>
      <c r="F7" s="1">
        <v>1008677.6000000001</v>
      </c>
      <c r="G7" s="54">
        <v>1192493.4000000001</v>
      </c>
      <c r="H7" s="1">
        <v>83426</v>
      </c>
      <c r="I7" s="1">
        <v>124326</v>
      </c>
      <c r="J7" s="1">
        <v>1088078</v>
      </c>
      <c r="K7" s="1">
        <v>1295830</v>
      </c>
    </row>
    <row r="8" spans="1:11" x14ac:dyDescent="0.4">
      <c r="A8" s="11" t="s">
        <v>6</v>
      </c>
      <c r="C8" s="74" t="s">
        <v>299</v>
      </c>
      <c r="D8" s="74">
        <v>61678</v>
      </c>
      <c r="E8" s="74">
        <v>1054737</v>
      </c>
      <c r="F8" s="74">
        <v>1475904</v>
      </c>
      <c r="G8" s="141">
        <v>2592319</v>
      </c>
      <c r="H8" s="74">
        <v>66769</v>
      </c>
      <c r="I8" s="74">
        <v>875692</v>
      </c>
      <c r="J8" s="74">
        <v>1370887</v>
      </c>
      <c r="K8" s="74">
        <v>2313348</v>
      </c>
    </row>
    <row r="9" spans="1:11" x14ac:dyDescent="0.4">
      <c r="A9" s="11" t="s">
        <v>8</v>
      </c>
      <c r="C9" s="1" t="s">
        <v>387</v>
      </c>
      <c r="D9" s="1">
        <v>92000.333333333328</v>
      </c>
      <c r="E9" s="1">
        <v>253006.4</v>
      </c>
      <c r="F9" s="1">
        <v>1205464.8</v>
      </c>
      <c r="G9" s="54">
        <v>1550471.5333333334</v>
      </c>
      <c r="H9" s="1">
        <v>105682.33333333333</v>
      </c>
      <c r="I9" s="1">
        <v>241084.93333333335</v>
      </c>
      <c r="J9" s="1">
        <v>1270862.9333333333</v>
      </c>
      <c r="K9" s="1">
        <v>1617630.2</v>
      </c>
    </row>
    <row r="10" spans="1:11" x14ac:dyDescent="0.4">
      <c r="A10" s="284" t="s">
        <v>91</v>
      </c>
      <c r="C10" s="74" t="s">
        <v>301</v>
      </c>
      <c r="D10" s="81">
        <v>0.53472802162804856</v>
      </c>
      <c r="E10" s="81">
        <v>0.24062436069068735</v>
      </c>
      <c r="F10" s="81">
        <v>0.56752697806614494</v>
      </c>
      <c r="G10" s="143">
        <v>0.53456571015770382</v>
      </c>
      <c r="H10" s="81">
        <v>0.57873406082895784</v>
      </c>
      <c r="I10" s="81">
        <v>0.26558819217047064</v>
      </c>
      <c r="J10" s="81">
        <v>0.54182680203814726</v>
      </c>
      <c r="K10" s="81">
        <v>0.5153131748549199</v>
      </c>
    </row>
    <row r="11" spans="1:11" x14ac:dyDescent="0.4">
      <c r="A11" s="284" t="s">
        <v>92</v>
      </c>
      <c r="C11" s="1" t="s">
        <v>381</v>
      </c>
      <c r="D11" s="20">
        <f>D7/($G$16/1000)</f>
        <v>6.8349379841386506</v>
      </c>
      <c r="E11" s="20">
        <f t="shared" ref="E11:G11" si="0">E7/($G$16/1000)</f>
        <v>10.751176341036437</v>
      </c>
      <c r="F11" s="20">
        <f t="shared" si="0"/>
        <v>96.502692319393802</v>
      </c>
      <c r="G11" s="56">
        <f t="shared" si="0"/>
        <v>114.08880664456889</v>
      </c>
      <c r="H11" s="20">
        <f>H7/($K$16/1000)</f>
        <v>7.9290553602527991</v>
      </c>
      <c r="I11" s="20">
        <f t="shared" ref="I11:K11" si="1">I7/($K$16/1000)</f>
        <v>11.816313100457764</v>
      </c>
      <c r="J11" s="20">
        <f t="shared" si="1"/>
        <v>103.41417182021365</v>
      </c>
      <c r="K11" s="20">
        <f t="shared" si="1"/>
        <v>123.15954028092422</v>
      </c>
    </row>
    <row r="12" spans="1:11" x14ac:dyDescent="0.4">
      <c r="A12" s="284" t="s">
        <v>93</v>
      </c>
      <c r="C12" s="74" t="s">
        <v>382</v>
      </c>
      <c r="D12" s="135">
        <f>D9/($G$16/1000)</f>
        <v>8.8019004892627084</v>
      </c>
      <c r="E12" s="135">
        <f t="shared" ref="E12:G12" si="2">E9/($G$16/1000)</f>
        <v>24.205750949597249</v>
      </c>
      <c r="F12" s="135">
        <f t="shared" si="2"/>
        <v>115.32981271345729</v>
      </c>
      <c r="G12" s="144">
        <f t="shared" si="2"/>
        <v>148.33746415231724</v>
      </c>
      <c r="H12" s="135">
        <f>H9/($K$16/1000)</f>
        <v>10.04436352696629</v>
      </c>
      <c r="I12" s="135">
        <f t="shared" ref="I12:K12" si="3">I9/($K$16/1000)</f>
        <v>22.913429661290909</v>
      </c>
      <c r="J12" s="135">
        <f t="shared" si="3"/>
        <v>120.78659594962316</v>
      </c>
      <c r="K12" s="135">
        <f t="shared" si="3"/>
        <v>153.74438913788035</v>
      </c>
    </row>
    <row r="13" spans="1:11" x14ac:dyDescent="0.4">
      <c r="A13" s="284" t="s">
        <v>94</v>
      </c>
      <c r="C13" s="1" t="s">
        <v>392</v>
      </c>
      <c r="D13" s="1"/>
      <c r="E13" s="1"/>
      <c r="F13" s="1"/>
      <c r="G13" s="54">
        <v>3707.8084208980003</v>
      </c>
      <c r="H13" s="1"/>
      <c r="I13" s="1"/>
      <c r="J13" s="1"/>
      <c r="K13" s="1">
        <v>4143.6180117534095</v>
      </c>
    </row>
    <row r="14" spans="1:11" x14ac:dyDescent="0.4">
      <c r="A14" s="284" t="s">
        <v>95</v>
      </c>
      <c r="C14" s="74" t="s">
        <v>383</v>
      </c>
      <c r="D14" s="74"/>
      <c r="E14" s="74"/>
      <c r="F14" s="74"/>
      <c r="G14" s="141">
        <v>235.86072210999998</v>
      </c>
      <c r="H14" s="74"/>
      <c r="I14" s="74"/>
      <c r="J14" s="74"/>
      <c r="K14" s="74">
        <v>178.92719606659099</v>
      </c>
    </row>
    <row r="15" spans="1:11" x14ac:dyDescent="0.4">
      <c r="A15" s="284" t="s">
        <v>96</v>
      </c>
      <c r="C15" s="1" t="s">
        <v>384</v>
      </c>
      <c r="D15" s="1"/>
      <c r="E15" s="1"/>
      <c r="F15" s="1"/>
      <c r="G15" s="54">
        <v>67.870399776599996</v>
      </c>
      <c r="H15" s="1"/>
      <c r="I15" s="1"/>
      <c r="J15" s="1"/>
      <c r="K15" s="1">
        <v>66.614634619149996</v>
      </c>
    </row>
    <row r="16" spans="1:11" x14ac:dyDescent="0.4">
      <c r="A16" s="284" t="s">
        <v>97</v>
      </c>
      <c r="C16" s="74" t="s">
        <v>300</v>
      </c>
      <c r="D16" s="74"/>
      <c r="E16" s="74"/>
      <c r="F16" s="74"/>
      <c r="G16" s="141">
        <v>10452326</v>
      </c>
      <c r="H16" s="74"/>
      <c r="I16" s="74"/>
      <c r="J16" s="74"/>
      <c r="K16" s="74">
        <v>10521556</v>
      </c>
    </row>
    <row r="17" spans="1:11" x14ac:dyDescent="0.4">
      <c r="A17" s="284" t="s">
        <v>98</v>
      </c>
      <c r="C17" s="1" t="s">
        <v>385</v>
      </c>
      <c r="D17" s="1"/>
      <c r="E17" s="1"/>
      <c r="F17" s="1"/>
      <c r="G17" s="54">
        <f>(G13*1000000)/G16</f>
        <v>354.73524466209722</v>
      </c>
      <c r="H17" s="1"/>
      <c r="I17" s="1"/>
      <c r="J17" s="1"/>
      <c r="K17" s="1">
        <f t="shared" ref="K17" si="4">(K13*1000000)/K16</f>
        <v>393.8217894533289</v>
      </c>
    </row>
    <row r="18" spans="1:11" x14ac:dyDescent="0.4">
      <c r="A18" s="284" t="s">
        <v>99</v>
      </c>
      <c r="C18" s="74" t="s">
        <v>386</v>
      </c>
      <c r="D18" s="74"/>
      <c r="E18" s="74"/>
      <c r="F18" s="74"/>
      <c r="G18" s="141">
        <f t="shared" ref="G18:K18" si="5">(G13*1000000)/G9</f>
        <v>2391.4069630976351</v>
      </c>
      <c r="H18" s="74"/>
      <c r="I18" s="74"/>
      <c r="J18" s="74"/>
      <c r="K18" s="74">
        <f t="shared" si="5"/>
        <v>2561.5360122192387</v>
      </c>
    </row>
    <row r="19" spans="1:11" x14ac:dyDescent="0.4">
      <c r="A19" s="284" t="s">
        <v>100</v>
      </c>
    </row>
    <row r="20" spans="1:11" x14ac:dyDescent="0.4">
      <c r="A20" s="283" t="s">
        <v>101</v>
      </c>
      <c r="C20" s="243"/>
      <c r="D20" s="243"/>
      <c r="E20" s="243"/>
      <c r="F20" s="243"/>
      <c r="G20" s="243"/>
      <c r="H20" s="243"/>
      <c r="I20" s="243"/>
      <c r="J20" s="243"/>
      <c r="K20" s="243"/>
    </row>
    <row r="21" spans="1:11" x14ac:dyDescent="0.4">
      <c r="A21" s="284" t="s">
        <v>102</v>
      </c>
      <c r="C21" s="243"/>
      <c r="D21" s="243"/>
      <c r="E21" s="243"/>
      <c r="F21" s="243"/>
      <c r="G21" s="243"/>
      <c r="H21" s="243"/>
      <c r="I21" s="243"/>
      <c r="J21" s="243"/>
      <c r="K21" s="243"/>
    </row>
    <row r="22" spans="1:11" x14ac:dyDescent="0.4">
      <c r="A22" s="11" t="s">
        <v>10</v>
      </c>
      <c r="C22" s="243"/>
      <c r="D22" s="243"/>
      <c r="E22" s="243"/>
      <c r="F22" s="243"/>
      <c r="G22" s="243"/>
      <c r="H22" s="243"/>
      <c r="I22" s="243"/>
      <c r="J22" s="243"/>
      <c r="K22" s="243"/>
    </row>
    <row r="23" spans="1:11" ht="16.8" customHeight="1" x14ac:dyDescent="0.4">
      <c r="A23" s="11" t="s">
        <v>12</v>
      </c>
      <c r="C23" s="24"/>
    </row>
    <row r="24" spans="1:11" x14ac:dyDescent="0.4">
      <c r="A24" s="11" t="s">
        <v>13</v>
      </c>
      <c r="C24" s="246"/>
      <c r="D24" s="246"/>
      <c r="E24" s="246"/>
      <c r="F24" s="246"/>
      <c r="G24" s="246"/>
      <c r="H24" s="246"/>
      <c r="I24" s="246"/>
      <c r="J24" s="246"/>
      <c r="K24" s="246"/>
    </row>
    <row r="25" spans="1:11" x14ac:dyDescent="0.4">
      <c r="A25" s="11" t="s">
        <v>1</v>
      </c>
      <c r="C25" s="246"/>
      <c r="D25" s="246"/>
      <c r="E25" s="246"/>
      <c r="F25" s="246"/>
      <c r="G25" s="246"/>
      <c r="H25" s="246"/>
      <c r="I25" s="246"/>
      <c r="J25" s="246"/>
      <c r="K25" s="246"/>
    </row>
    <row r="26" spans="1:11" x14ac:dyDescent="0.4">
      <c r="A26" s="11" t="s">
        <v>3</v>
      </c>
      <c r="C26" s="246"/>
      <c r="D26" s="246"/>
      <c r="E26" s="246"/>
      <c r="F26" s="246"/>
      <c r="G26" s="246"/>
      <c r="H26" s="246"/>
      <c r="I26" s="246"/>
      <c r="J26" s="246"/>
      <c r="K26" s="246"/>
    </row>
    <row r="27" spans="1:11" x14ac:dyDescent="0.4">
      <c r="A27" s="11" t="s">
        <v>5</v>
      </c>
      <c r="C27" s="246"/>
      <c r="D27" s="246"/>
      <c r="E27" s="246"/>
      <c r="F27" s="246"/>
      <c r="G27" s="246"/>
      <c r="H27" s="246"/>
      <c r="I27" s="246"/>
      <c r="J27" s="246"/>
      <c r="K27" s="246"/>
    </row>
    <row r="28" spans="1:11" x14ac:dyDescent="0.4">
      <c r="A28" s="11" t="s">
        <v>7</v>
      </c>
      <c r="C28" s="246"/>
      <c r="D28" s="246"/>
      <c r="E28" s="246"/>
      <c r="F28" s="246"/>
      <c r="G28" s="246"/>
      <c r="H28" s="246"/>
      <c r="I28" s="246"/>
      <c r="J28" s="246"/>
      <c r="K28" s="246"/>
    </row>
    <row r="29" spans="1:11" x14ac:dyDescent="0.4">
      <c r="A29" s="11" t="s">
        <v>9</v>
      </c>
      <c r="C29" s="246"/>
      <c r="D29" s="246"/>
      <c r="E29" s="246"/>
      <c r="F29" s="246"/>
      <c r="G29" s="246"/>
      <c r="H29" s="246"/>
      <c r="I29" s="246"/>
      <c r="J29" s="246"/>
      <c r="K29" s="246"/>
    </row>
    <row r="30" spans="1:11" x14ac:dyDescent="0.4">
      <c r="A30" s="59" t="s">
        <v>11</v>
      </c>
    </row>
    <row r="31" spans="1:11" x14ac:dyDescent="0.4">
      <c r="A31" s="60"/>
    </row>
    <row r="32" spans="1:11" x14ac:dyDescent="0.4">
      <c r="A32" s="60"/>
    </row>
    <row r="33" spans="1:1" x14ac:dyDescent="0.4">
      <c r="A33" s="60"/>
    </row>
    <row r="34" spans="1:1" x14ac:dyDescent="0.4">
      <c r="A34" s="60"/>
    </row>
  </sheetData>
  <hyperlinks>
    <hyperlink ref="A28" location="'Regional utveckling'!A1" display="Regional utveckling" xr:uid="{00000000-0004-0000-2000-000000000000}"/>
    <hyperlink ref="A27" location="'Läkemedel'!A1" display="Läkemedel" xr:uid="{00000000-0004-0000-2000-000001000000}"/>
    <hyperlink ref="A26" location="'Övrig hälso- och sjukvård'!A1" display="Övrig hälso- och sjukvård" xr:uid="{00000000-0004-0000-2000-000002000000}"/>
    <hyperlink ref="A25" location="'Tandvård'!A1" display="Tandvård" xr:uid="{00000000-0004-0000-2000-000003000000}"/>
    <hyperlink ref="A24" location="'Specialiserad psykiatrisk vård'!A1" display="Specialiserad psykiatrisk vård" xr:uid="{00000000-0004-0000-2000-000004000000}"/>
    <hyperlink ref="A23" location="'Specialiserad somatisk vård'!A1" display="Specialiserad somatisk vård" xr:uid="{00000000-0004-0000-2000-000005000000}"/>
    <hyperlink ref="A22" location="'Vårdcentraler'!A1" display="Vårdcentraler" xr:uid="{00000000-0004-0000-2000-000006000000}"/>
    <hyperlink ref="A9" location="'Primärvård'!A1" display="Primärvård" xr:uid="{00000000-0004-0000-2000-000007000000}"/>
    <hyperlink ref="A8" location="'Vårdplatser'!A1" display="Vårdplatser" xr:uid="{00000000-0004-0000-2000-000008000000}"/>
    <hyperlink ref="A7" location="'Hälso- och sjukvård'!A1" display="Hälso- och sjukvård" xr:uid="{00000000-0004-0000-2000-000009000000}"/>
    <hyperlink ref="A6" location="'Kostnader och intäkter'!A1" display="Kostnader för" xr:uid="{00000000-0004-0000-2000-00000A000000}"/>
    <hyperlink ref="A5" location="'Regionernas ekonomi'!A1" display="Regionernas ekonomi" xr:uid="{00000000-0004-0000-2000-00000B000000}"/>
    <hyperlink ref="A29" location="'Trafik och infrastruktur'!A1" display="Trafik och infrastruktur, samt allmän regional utveckling" xr:uid="{00000000-0004-0000-2000-00000C000000}"/>
    <hyperlink ref="A30" location="'Utbildning och kultur'!A1" display="Utbildning och kultur" xr:uid="{00000000-0004-0000-2000-00000D000000}"/>
    <hyperlink ref="A4" location="Innehåll!A1" display="Innehåll" xr:uid="{00000000-0004-0000-2000-00000E000000}"/>
    <hyperlink ref="A10" location="'Primärvård 1'!A1" display="Primärvård 1" xr:uid="{9327B020-B832-427D-8655-7466246A8FFE}"/>
    <hyperlink ref="A11" location="'Primärvård 2'!A1" display="Primärvård 2" xr:uid="{523187BD-61A6-4102-9AC5-CB0FDB83B5F9}"/>
    <hyperlink ref="A12" location="'Primärvård 3'!A1" display="Primärvård 3" xr:uid="{B5C77532-5531-4E7E-A9EC-0668BF1661AF}"/>
    <hyperlink ref="A13" location="'Primärvård 4'!A1" display="Primärvård 4" xr:uid="{33E585AB-58B7-4AC4-AF9B-F709AF3060C9}"/>
    <hyperlink ref="A14" location="'Allmänläkarvård'!A1" display="Allmänläkarvård" xr:uid="{43D16E7F-3DB7-4869-B105-BFD1D317A061}"/>
    <hyperlink ref="A15" location="'Sjuksköterskevård'!A1" display="Sjuksköterskevård" xr:uid="{5DBA5FB1-9C1A-44A7-BF1B-83EC8039B4D5}"/>
    <hyperlink ref="A16" location="'Mödrahälsovård'!A1" display="Mödrahälsovård" xr:uid="{C97BA981-C832-43C3-8D5F-42EE6D93978D}"/>
    <hyperlink ref="A17" location="'Barnhälsovård'!A1" display="Barnhälsovård" xr:uid="{85F86BC9-25DB-4079-91AB-BF3D67FA6BC3}"/>
    <hyperlink ref="A18" location="'Fysio- och arbetsterapi'!A1" display="Fysio- och arbetsterapi" xr:uid="{B9F38A68-433E-4508-9FBC-8C87174C7BB2}"/>
    <hyperlink ref="A19" location="'Primärvårdsansluten hemsjukvård'!A1" display="Primärvårdsansluten hemsjukvård" xr:uid="{394412D9-819A-4671-8171-97EECC240957}"/>
    <hyperlink ref="A20" location="'Övrig primärvård'!A1" display="Övrig primärvård" xr:uid="{DC3CF2CE-42E2-43DA-86B5-0A26521E65FA}"/>
    <hyperlink ref="A21" location="'Sluten primärvård'!A1" display="Sluten primärvård" xr:uid="{D4558986-B749-4968-9E10-E3D160014CC8}"/>
  </hyperlinks>
  <pageMargins left="0.25" right="0.25" top="0.75" bottom="0.75" header="0.3" footer="0.3"/>
  <pageSetup paperSize="9" scale="94" orientation="landscape" r:id="rId1"/>
  <rowBreaks count="1" manualBreakCount="1">
    <brk id="19" min="2" max="10" man="1"/>
  </rowBreaks>
  <colBreaks count="1" manualBreakCount="1">
    <brk id="2" max="1048575"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44">
    <tabColor theme="9" tint="0.79998168889431442"/>
  </sheetPr>
  <dimension ref="A1:H35"/>
  <sheetViews>
    <sheetView showGridLines="0" showRowColHeaders="0" zoomScaleNormal="100" workbookViewId="0"/>
  </sheetViews>
  <sheetFormatPr defaultRowHeight="16.8" x14ac:dyDescent="0.4"/>
  <cols>
    <col min="1" max="1" width="59.5" customWidth="1"/>
    <col min="2" max="2" width="5.19921875" customWidth="1"/>
    <col min="3" max="3" width="21.69921875" customWidth="1"/>
  </cols>
  <sheetData>
    <row r="1" spans="1:8" ht="40.049999999999997" customHeight="1" x14ac:dyDescent="0.6">
      <c r="A1" s="2" t="s">
        <v>8</v>
      </c>
    </row>
    <row r="2" spans="1:8" ht="16.8" customHeight="1" x14ac:dyDescent="0.6">
      <c r="A2" s="42"/>
      <c r="B2" s="2"/>
    </row>
    <row r="3" spans="1:8" ht="16.8" customHeight="1" x14ac:dyDescent="0.4">
      <c r="A3" s="254"/>
      <c r="B3" s="42"/>
      <c r="C3" s="3" t="s">
        <v>116</v>
      </c>
    </row>
    <row r="4" spans="1:8" x14ac:dyDescent="0.4">
      <c r="A4" s="261" t="s">
        <v>14</v>
      </c>
      <c r="B4" s="254"/>
    </row>
    <row r="5" spans="1:8" x14ac:dyDescent="0.4">
      <c r="A5" s="255" t="s">
        <v>0</v>
      </c>
      <c r="B5" s="261"/>
      <c r="C5" s="73" t="s">
        <v>57</v>
      </c>
      <c r="D5" s="73">
        <v>2019</v>
      </c>
      <c r="E5" s="73">
        <v>2020</v>
      </c>
      <c r="F5" s="73">
        <v>2021</v>
      </c>
      <c r="G5" s="73">
        <v>2022</v>
      </c>
    </row>
    <row r="6" spans="1:8" x14ac:dyDescent="0.4">
      <c r="A6" s="11" t="s">
        <v>2</v>
      </c>
      <c r="B6" s="255"/>
      <c r="C6" s="1" t="s">
        <v>450</v>
      </c>
      <c r="D6" s="1"/>
      <c r="E6" s="1">
        <v>477</v>
      </c>
      <c r="F6" s="1">
        <v>463</v>
      </c>
      <c r="G6" s="1">
        <v>510</v>
      </c>
      <c r="H6" s="196"/>
    </row>
    <row r="7" spans="1:8" x14ac:dyDescent="0.4">
      <c r="A7" s="11" t="s">
        <v>4</v>
      </c>
      <c r="B7" s="11"/>
      <c r="C7" s="74" t="s">
        <v>40</v>
      </c>
      <c r="D7" s="74">
        <v>133</v>
      </c>
      <c r="E7" s="74">
        <v>122</v>
      </c>
      <c r="F7" s="74">
        <v>44</v>
      </c>
      <c r="G7" s="74">
        <v>16</v>
      </c>
    </row>
    <row r="8" spans="1:8" x14ac:dyDescent="0.4">
      <c r="A8" s="11" t="s">
        <v>6</v>
      </c>
      <c r="B8" s="11"/>
      <c r="C8" s="1" t="s">
        <v>50</v>
      </c>
      <c r="D8" s="1">
        <v>1306</v>
      </c>
      <c r="E8" s="1">
        <v>1220</v>
      </c>
      <c r="F8" s="1">
        <v>1485</v>
      </c>
      <c r="G8" s="1">
        <v>1187</v>
      </c>
    </row>
    <row r="9" spans="1:8" x14ac:dyDescent="0.4">
      <c r="A9" s="11" t="s">
        <v>8</v>
      </c>
      <c r="B9" s="11"/>
      <c r="C9" s="74" t="s">
        <v>39</v>
      </c>
      <c r="D9" s="74">
        <v>362</v>
      </c>
      <c r="E9" s="74">
        <v>269</v>
      </c>
      <c r="F9" s="74">
        <v>246</v>
      </c>
      <c r="G9" s="74">
        <v>358</v>
      </c>
    </row>
    <row r="10" spans="1:8" x14ac:dyDescent="0.4">
      <c r="A10" s="284" t="s">
        <v>91</v>
      </c>
      <c r="B10" s="11"/>
      <c r="C10" s="1" t="s">
        <v>41</v>
      </c>
      <c r="D10" s="1">
        <v>173</v>
      </c>
      <c r="E10" s="1">
        <v>184</v>
      </c>
      <c r="F10" s="1">
        <v>181</v>
      </c>
      <c r="G10" s="1">
        <v>189</v>
      </c>
    </row>
    <row r="11" spans="1:8" x14ac:dyDescent="0.4">
      <c r="A11" s="284" t="s">
        <v>92</v>
      </c>
      <c r="B11" s="13"/>
      <c r="C11" s="74" t="s">
        <v>51</v>
      </c>
      <c r="D11" s="74">
        <v>1380</v>
      </c>
      <c r="E11" s="74">
        <v>1154</v>
      </c>
      <c r="F11" s="74">
        <v>1168</v>
      </c>
      <c r="G11" s="74">
        <v>1061</v>
      </c>
    </row>
    <row r="12" spans="1:8" x14ac:dyDescent="0.4">
      <c r="A12" s="284" t="s">
        <v>93</v>
      </c>
      <c r="B12" s="13"/>
      <c r="C12" s="1" t="s">
        <v>45</v>
      </c>
      <c r="D12" s="1">
        <v>1663</v>
      </c>
      <c r="E12" s="1">
        <v>1139</v>
      </c>
      <c r="F12" s="1">
        <v>1452</v>
      </c>
      <c r="G12" s="1">
        <v>1598</v>
      </c>
    </row>
    <row r="13" spans="1:8" ht="16.8" customHeight="1" x14ac:dyDescent="0.4">
      <c r="A13" s="284" t="s">
        <v>94</v>
      </c>
      <c r="B13" s="13"/>
      <c r="C13" s="75" t="s">
        <v>27</v>
      </c>
      <c r="D13" s="75">
        <f t="shared" ref="D13:E13" si="0">SUM(D6:D12)</f>
        <v>5017</v>
      </c>
      <c r="E13" s="75">
        <f t="shared" si="0"/>
        <v>4565</v>
      </c>
      <c r="F13" s="75">
        <f>SUM(F6:F12)</f>
        <v>5039</v>
      </c>
      <c r="G13" s="75">
        <v>4919</v>
      </c>
    </row>
    <row r="14" spans="1:8" x14ac:dyDescent="0.4">
      <c r="A14" s="284" t="s">
        <v>95</v>
      </c>
      <c r="B14" s="13"/>
      <c r="C14" s="17" t="s">
        <v>449</v>
      </c>
      <c r="D14" s="239"/>
      <c r="E14" s="239"/>
      <c r="F14" s="239"/>
      <c r="G14" s="239"/>
    </row>
    <row r="15" spans="1:8" x14ac:dyDescent="0.4">
      <c r="A15" s="284" t="s">
        <v>96</v>
      </c>
      <c r="B15" s="13"/>
      <c r="C15" s="239"/>
      <c r="D15" s="239"/>
      <c r="E15" s="239"/>
      <c r="F15" s="239"/>
      <c r="G15" s="239"/>
    </row>
    <row r="16" spans="1:8" x14ac:dyDescent="0.4">
      <c r="A16" s="284" t="s">
        <v>97</v>
      </c>
      <c r="B16" s="13"/>
      <c r="C16" s="239"/>
      <c r="D16" s="239"/>
      <c r="E16" s="239"/>
      <c r="F16" s="239"/>
      <c r="G16" s="239"/>
    </row>
    <row r="17" spans="1:7" x14ac:dyDescent="0.4">
      <c r="A17" s="284" t="s">
        <v>98</v>
      </c>
      <c r="B17" s="13"/>
      <c r="C17" s="239"/>
      <c r="D17" s="239"/>
      <c r="E17" s="239"/>
      <c r="F17" s="239"/>
      <c r="G17" s="239"/>
    </row>
    <row r="18" spans="1:7" x14ac:dyDescent="0.4">
      <c r="A18" s="284" t="s">
        <v>99</v>
      </c>
      <c r="B18" s="13"/>
      <c r="C18" s="239"/>
      <c r="D18" s="239"/>
      <c r="E18" s="239"/>
      <c r="F18" s="239"/>
      <c r="G18" s="239"/>
    </row>
    <row r="19" spans="1:7" x14ac:dyDescent="0.4">
      <c r="A19" s="284" t="s">
        <v>100</v>
      </c>
      <c r="B19" s="13"/>
      <c r="C19" s="239"/>
      <c r="D19" s="239"/>
      <c r="E19" s="239"/>
      <c r="F19" s="239"/>
      <c r="G19" s="239"/>
    </row>
    <row r="20" spans="1:7" x14ac:dyDescent="0.4">
      <c r="A20" s="284" t="s">
        <v>101</v>
      </c>
      <c r="B20" s="13"/>
    </row>
    <row r="21" spans="1:7" x14ac:dyDescent="0.4">
      <c r="A21" s="283" t="s">
        <v>102</v>
      </c>
      <c r="B21" s="13"/>
    </row>
    <row r="22" spans="1:7" x14ac:dyDescent="0.4">
      <c r="A22" s="11" t="s">
        <v>10</v>
      </c>
      <c r="B22" s="61"/>
    </row>
    <row r="23" spans="1:7" x14ac:dyDescent="0.4">
      <c r="A23" s="11" t="s">
        <v>12</v>
      </c>
      <c r="B23" s="11"/>
    </row>
    <row r="24" spans="1:7" x14ac:dyDescent="0.4">
      <c r="A24" s="11" t="s">
        <v>13</v>
      </c>
      <c r="B24" s="11"/>
    </row>
    <row r="25" spans="1:7" x14ac:dyDescent="0.4">
      <c r="A25" s="11" t="s">
        <v>1</v>
      </c>
      <c r="B25" s="11"/>
    </row>
    <row r="26" spans="1:7" x14ac:dyDescent="0.4">
      <c r="A26" s="11" t="s">
        <v>3</v>
      </c>
      <c r="B26" s="11"/>
    </row>
    <row r="27" spans="1:7" x14ac:dyDescent="0.4">
      <c r="A27" s="11" t="s">
        <v>5</v>
      </c>
      <c r="B27" s="11"/>
    </row>
    <row r="28" spans="1:7" x14ac:dyDescent="0.4">
      <c r="A28" s="11" t="s">
        <v>7</v>
      </c>
      <c r="B28" s="11"/>
    </row>
    <row r="29" spans="1:7" x14ac:dyDescent="0.4">
      <c r="A29" s="11" t="s">
        <v>9</v>
      </c>
      <c r="B29" s="11"/>
    </row>
    <row r="30" spans="1:7" x14ac:dyDescent="0.4">
      <c r="A30" s="59" t="s">
        <v>11</v>
      </c>
      <c r="B30" s="11"/>
    </row>
    <row r="31" spans="1:7" x14ac:dyDescent="0.4">
      <c r="A31" s="60"/>
      <c r="B31" s="59"/>
    </row>
    <row r="32" spans="1:7" x14ac:dyDescent="0.4">
      <c r="A32" s="60"/>
      <c r="B32" s="60"/>
    </row>
    <row r="33" spans="1:2" x14ac:dyDescent="0.4">
      <c r="A33" s="60"/>
      <c r="B33" s="60"/>
    </row>
    <row r="34" spans="1:2" x14ac:dyDescent="0.4">
      <c r="A34" s="60"/>
      <c r="B34" s="60"/>
    </row>
    <row r="35" spans="1:2" x14ac:dyDescent="0.4">
      <c r="B35" s="60"/>
    </row>
  </sheetData>
  <hyperlinks>
    <hyperlink ref="A28" location="'Regional utveckling'!A1" display="Regional utveckling" xr:uid="{00000000-0004-0000-2100-000000000000}"/>
    <hyperlink ref="A27" location="'Läkemedel'!A1" display="Läkemedel" xr:uid="{00000000-0004-0000-2100-000001000000}"/>
    <hyperlink ref="A26" location="'Övrig hälso- och sjukvård'!A1" display="Övrig hälso- och sjukvård" xr:uid="{00000000-0004-0000-2100-000002000000}"/>
    <hyperlink ref="A25" location="'Tandvård'!A1" display="Tandvård" xr:uid="{00000000-0004-0000-2100-000003000000}"/>
    <hyperlink ref="A24" location="'Specialiserad psykiatrisk vård'!A1" display="Specialiserad psykiatrisk vård" xr:uid="{00000000-0004-0000-2100-000004000000}"/>
    <hyperlink ref="A23" location="'Specialiserad somatisk vård'!A1" display="Specialiserad somatisk vård" xr:uid="{00000000-0004-0000-2100-000005000000}"/>
    <hyperlink ref="A22" location="'Vårdcentraler'!A1" display="Vårdcentraler" xr:uid="{00000000-0004-0000-2100-000006000000}"/>
    <hyperlink ref="A9" location="'Primärvård'!A1" display="Primärvård" xr:uid="{00000000-0004-0000-2100-000007000000}"/>
    <hyperlink ref="A8" location="'Vårdplatser'!A1" display="Vårdplatser" xr:uid="{00000000-0004-0000-2100-000008000000}"/>
    <hyperlink ref="A7" location="'Hälso- och sjukvård'!A1" display="Hälso- och sjukvård" xr:uid="{00000000-0004-0000-2100-000009000000}"/>
    <hyperlink ref="A6" location="'Kostnader och intäkter'!A1" display="Kostnader för" xr:uid="{00000000-0004-0000-2100-00000A000000}"/>
    <hyperlink ref="A5" location="'Regionernas ekonomi'!A1" display="Regionernas ekonomi" xr:uid="{00000000-0004-0000-2100-00000B000000}"/>
    <hyperlink ref="A29" location="'Trafik och infrastruktur'!A1" display="Trafik och infrastruktur, samt allmän regional utveckling" xr:uid="{00000000-0004-0000-2100-00000C000000}"/>
    <hyperlink ref="A30" location="'Utbildning och kultur'!A1" display="Utbildning och kultur" xr:uid="{00000000-0004-0000-2100-00000D000000}"/>
    <hyperlink ref="A4" location="Innehåll!A1" display="Innehåll" xr:uid="{00000000-0004-0000-2100-00000E000000}"/>
    <hyperlink ref="A10" location="'Primärvård 1'!A1" display="Primärvård 1" xr:uid="{CB05267C-F139-4B95-86D8-9E4EE3BE95D2}"/>
    <hyperlink ref="A11" location="'Primärvård 2'!A1" display="Primärvård 2" xr:uid="{79BB8628-23D2-4BE9-955B-F2C7B595FEBF}"/>
    <hyperlink ref="A12" location="'Primärvård 3'!A1" display="Primärvård 3" xr:uid="{93926D79-BD3C-4F76-AAE7-3F62800DF864}"/>
    <hyperlink ref="A13" location="'Primärvård 4'!A1" display="Primärvård 4" xr:uid="{542EB644-7B88-407D-8789-6956310B642E}"/>
    <hyperlink ref="A14" location="'Allmänläkarvård'!A1" display="Allmänläkarvård" xr:uid="{3228AC96-9460-4819-A53E-D652CAEDA004}"/>
    <hyperlink ref="A15" location="'Sjuksköterskevård'!A1" display="Sjuksköterskevård" xr:uid="{8D184D88-33D2-4FDB-9B64-0A856E50351B}"/>
    <hyperlink ref="A16" location="'Mödrahälsovård'!A1" display="Mödrahälsovård" xr:uid="{07765DE0-8531-451B-87DE-39E514804CB8}"/>
    <hyperlink ref="A17" location="'Barnhälsovård'!A1" display="Barnhälsovård" xr:uid="{CA196C75-05B7-41E1-AFFC-04DD674609CA}"/>
    <hyperlink ref="A18" location="'Fysio- och arbetsterapi'!A1" display="Fysio- och arbetsterapi" xr:uid="{24A9090D-7CFD-4FF4-938E-F8BB7B918137}"/>
    <hyperlink ref="A19" location="'Primärvårdsansluten hemsjukvård'!A1" display="Primärvårdsansluten hemsjukvård" xr:uid="{C9930ACD-789A-407D-85A0-D041E81FE1D2}"/>
    <hyperlink ref="A20" location="'Övrig primärvård'!A1" display="Övrig primärvård" xr:uid="{9D61F0BA-8962-4A9E-A434-F17C9D2F975C}"/>
    <hyperlink ref="A21" location="'Sluten primärvård'!A1" display="Sluten primärvård" xr:uid="{2CC2913D-5850-4287-98E8-172F0CCACF3E}"/>
  </hyperlinks>
  <pageMargins left="0.7" right="0.7" top="0.75" bottom="0.75" header="0.3" footer="0.3"/>
  <pageSetup paperSize="9" orientation="landscape" r:id="rId1"/>
  <rowBreaks count="1" manualBreakCount="1">
    <brk id="24" max="16383" man="1"/>
  </rowBreaks>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31">
    <tabColor theme="9" tint="0.79998168889431442"/>
  </sheetPr>
  <dimension ref="A1:AB34"/>
  <sheetViews>
    <sheetView showGridLines="0" showRowColHeaders="0" zoomScaleNormal="100" workbookViewId="0"/>
  </sheetViews>
  <sheetFormatPr defaultRowHeight="16.8" x14ac:dyDescent="0.4"/>
  <cols>
    <col min="1" max="1" width="59.5" customWidth="1"/>
    <col min="2" max="2" width="5.19921875" customWidth="1"/>
    <col min="3" max="3" width="22.19921875" customWidth="1"/>
  </cols>
  <sheetData>
    <row r="1" spans="1:3" ht="40.049999999999997" customHeight="1" x14ac:dyDescent="0.6">
      <c r="A1" s="2" t="s">
        <v>10</v>
      </c>
    </row>
    <row r="2" spans="1:3" x14ac:dyDescent="0.4">
      <c r="A2" s="42"/>
    </row>
    <row r="3" spans="1:3" x14ac:dyDescent="0.4">
      <c r="A3" s="254"/>
      <c r="C3" s="3" t="s">
        <v>426</v>
      </c>
    </row>
    <row r="4" spans="1:3" x14ac:dyDescent="0.4">
      <c r="A4" s="261" t="s">
        <v>14</v>
      </c>
    </row>
    <row r="5" spans="1:3" x14ac:dyDescent="0.4">
      <c r="A5" s="255" t="s">
        <v>0</v>
      </c>
    </row>
    <row r="6" spans="1:3" x14ac:dyDescent="0.4">
      <c r="A6" s="11" t="s">
        <v>2</v>
      </c>
    </row>
    <row r="7" spans="1:3" x14ac:dyDescent="0.4">
      <c r="A7" s="11" t="s">
        <v>4</v>
      </c>
    </row>
    <row r="8" spans="1:3" x14ac:dyDescent="0.4">
      <c r="A8" s="11" t="s">
        <v>6</v>
      </c>
    </row>
    <row r="9" spans="1:3" x14ac:dyDescent="0.4">
      <c r="A9" s="11" t="s">
        <v>8</v>
      </c>
    </row>
    <row r="10" spans="1:3" x14ac:dyDescent="0.4">
      <c r="A10" s="18" t="s">
        <v>10</v>
      </c>
    </row>
    <row r="11" spans="1:3" x14ac:dyDescent="0.4">
      <c r="A11" s="11" t="s">
        <v>12</v>
      </c>
    </row>
    <row r="12" spans="1:3" x14ac:dyDescent="0.4">
      <c r="A12" s="11" t="s">
        <v>13</v>
      </c>
    </row>
    <row r="13" spans="1:3" x14ac:dyDescent="0.4">
      <c r="A13" s="11" t="s">
        <v>1</v>
      </c>
    </row>
    <row r="14" spans="1:3" x14ac:dyDescent="0.4">
      <c r="A14" s="11" t="s">
        <v>3</v>
      </c>
    </row>
    <row r="15" spans="1:3" x14ac:dyDescent="0.4">
      <c r="A15" s="11" t="s">
        <v>5</v>
      </c>
    </row>
    <row r="16" spans="1:3" x14ac:dyDescent="0.4">
      <c r="A16" s="11" t="s">
        <v>7</v>
      </c>
    </row>
    <row r="17" spans="1:28" x14ac:dyDescent="0.4">
      <c r="A17" s="11" t="s">
        <v>9</v>
      </c>
    </row>
    <row r="18" spans="1:28" x14ac:dyDescent="0.4">
      <c r="A18" s="59" t="s">
        <v>11</v>
      </c>
    </row>
    <row r="19" spans="1:28" x14ac:dyDescent="0.4">
      <c r="A19" s="60"/>
    </row>
    <row r="20" spans="1:28" x14ac:dyDescent="0.4">
      <c r="A20" s="60"/>
    </row>
    <row r="21" spans="1:28" x14ac:dyDescent="0.4">
      <c r="A21" s="60"/>
    </row>
    <row r="22" spans="1:28" x14ac:dyDescent="0.4">
      <c r="A22" s="60"/>
    </row>
    <row r="23" spans="1:28" x14ac:dyDescent="0.4">
      <c r="A23" s="60"/>
    </row>
    <row r="24" spans="1:28" x14ac:dyDescent="0.4">
      <c r="A24" s="60"/>
    </row>
    <row r="25" spans="1:28" x14ac:dyDescent="0.4">
      <c r="A25" s="60"/>
      <c r="C25" s="102" t="s">
        <v>117</v>
      </c>
      <c r="D25" s="102" t="s">
        <v>73</v>
      </c>
      <c r="E25" s="102" t="s">
        <v>74</v>
      </c>
      <c r="F25" s="102" t="s">
        <v>75</v>
      </c>
      <c r="G25" s="102" t="s">
        <v>76</v>
      </c>
      <c r="H25" s="102" t="s">
        <v>77</v>
      </c>
      <c r="I25" s="102" t="s">
        <v>78</v>
      </c>
      <c r="J25" s="102" t="s">
        <v>79</v>
      </c>
      <c r="K25" s="102" t="s">
        <v>80</v>
      </c>
      <c r="L25" s="102" t="s">
        <v>59</v>
      </c>
      <c r="M25" s="102" t="s">
        <v>60</v>
      </c>
      <c r="N25" s="102" t="s">
        <v>61</v>
      </c>
      <c r="O25" s="102" t="s">
        <v>62</v>
      </c>
      <c r="P25" s="102" t="s">
        <v>63</v>
      </c>
      <c r="Q25" s="102" t="s">
        <v>64</v>
      </c>
      <c r="R25" s="102" t="s">
        <v>379</v>
      </c>
      <c r="S25" s="73">
        <v>2021</v>
      </c>
      <c r="T25" s="73">
        <v>2022</v>
      </c>
    </row>
    <row r="26" spans="1:28" x14ac:dyDescent="0.4">
      <c r="A26" s="60"/>
      <c r="C26" s="1" t="s">
        <v>118</v>
      </c>
      <c r="D26" s="1">
        <v>755</v>
      </c>
      <c r="E26" s="1">
        <v>723</v>
      </c>
      <c r="F26" s="1">
        <v>743</v>
      </c>
      <c r="G26" s="1">
        <v>727</v>
      </c>
      <c r="H26" s="1">
        <v>706</v>
      </c>
      <c r="I26" s="1">
        <v>700</v>
      </c>
      <c r="J26" s="1">
        <v>685</v>
      </c>
      <c r="K26" s="1">
        <v>677</v>
      </c>
      <c r="L26" s="1">
        <v>679</v>
      </c>
      <c r="M26" s="1">
        <v>668</v>
      </c>
      <c r="N26" s="1">
        <v>658</v>
      </c>
      <c r="O26" s="1">
        <v>653</v>
      </c>
      <c r="P26" s="1">
        <v>652</v>
      </c>
      <c r="Q26" s="1">
        <v>644</v>
      </c>
      <c r="R26" s="1">
        <v>655</v>
      </c>
      <c r="S26" s="1">
        <v>648</v>
      </c>
      <c r="T26" s="1">
        <v>650</v>
      </c>
    </row>
    <row r="27" spans="1:28" x14ac:dyDescent="0.4">
      <c r="A27" s="60"/>
      <c r="C27" s="74" t="s">
        <v>119</v>
      </c>
      <c r="D27" s="74">
        <v>270</v>
      </c>
      <c r="E27" s="74">
        <v>256</v>
      </c>
      <c r="F27" s="74">
        <v>311</v>
      </c>
      <c r="G27" s="74">
        <v>368</v>
      </c>
      <c r="H27" s="74">
        <v>476</v>
      </c>
      <c r="I27" s="74">
        <v>497</v>
      </c>
      <c r="J27" s="74">
        <v>473</v>
      </c>
      <c r="K27" s="74">
        <v>479</v>
      </c>
      <c r="L27" s="74">
        <v>478</v>
      </c>
      <c r="M27" s="74">
        <v>482</v>
      </c>
      <c r="N27" s="74">
        <v>486</v>
      </c>
      <c r="O27" s="74">
        <v>492</v>
      </c>
      <c r="P27" s="74">
        <v>494.75</v>
      </c>
      <c r="Q27" s="74">
        <v>496</v>
      </c>
      <c r="R27" s="74">
        <v>515</v>
      </c>
      <c r="S27" s="74">
        <v>530</v>
      </c>
      <c r="T27" s="74">
        <v>557</v>
      </c>
    </row>
    <row r="28" spans="1:28" x14ac:dyDescent="0.4">
      <c r="A28" s="60"/>
      <c r="C28" s="131" t="s">
        <v>35</v>
      </c>
      <c r="D28" s="131">
        <v>1025</v>
      </c>
      <c r="E28" s="131">
        <v>979</v>
      </c>
      <c r="F28" s="131">
        <v>1054</v>
      </c>
      <c r="G28" s="131">
        <v>1095</v>
      </c>
      <c r="H28" s="131">
        <v>1182</v>
      </c>
      <c r="I28" s="131">
        <v>1197</v>
      </c>
      <c r="J28" s="131">
        <v>1158</v>
      </c>
      <c r="K28" s="131">
        <v>1156</v>
      </c>
      <c r="L28" s="131">
        <v>1157</v>
      </c>
      <c r="M28" s="131">
        <v>1150</v>
      </c>
      <c r="N28" s="131">
        <v>1144</v>
      </c>
      <c r="O28" s="131">
        <v>1145</v>
      </c>
      <c r="P28" s="131">
        <v>1146.75</v>
      </c>
      <c r="Q28" s="131">
        <v>1140</v>
      </c>
      <c r="R28" s="131">
        <v>1170</v>
      </c>
      <c r="S28" s="131">
        <v>1178</v>
      </c>
      <c r="T28" s="131">
        <v>1207</v>
      </c>
    </row>
    <row r="29" spans="1:28" x14ac:dyDescent="0.4">
      <c r="A29" s="60"/>
      <c r="C29" s="74" t="s">
        <v>368</v>
      </c>
      <c r="D29" s="132">
        <f>D27/D28</f>
        <v>0.26341463414634148</v>
      </c>
      <c r="E29" s="132">
        <f t="shared" ref="E29:Q29" si="0">E27/E28</f>
        <v>0.26149131767109296</v>
      </c>
      <c r="F29" s="132">
        <f t="shared" si="0"/>
        <v>0.29506641366223907</v>
      </c>
      <c r="G29" s="132">
        <f t="shared" si="0"/>
        <v>0.33607305936073062</v>
      </c>
      <c r="H29" s="132">
        <f t="shared" si="0"/>
        <v>0.40270727580372251</v>
      </c>
      <c r="I29" s="132">
        <f t="shared" si="0"/>
        <v>0.41520467836257308</v>
      </c>
      <c r="J29" s="132">
        <f t="shared" si="0"/>
        <v>0.40846286701208984</v>
      </c>
      <c r="K29" s="132">
        <f t="shared" si="0"/>
        <v>0.41435986159169552</v>
      </c>
      <c r="L29" s="132">
        <f t="shared" si="0"/>
        <v>0.41313742437337941</v>
      </c>
      <c r="M29" s="132">
        <f t="shared" si="0"/>
        <v>0.4191304347826087</v>
      </c>
      <c r="N29" s="132">
        <f t="shared" si="0"/>
        <v>0.42482517482517484</v>
      </c>
      <c r="O29" s="132">
        <f t="shared" si="0"/>
        <v>0.42969432314410483</v>
      </c>
      <c r="P29" s="132">
        <f t="shared" si="0"/>
        <v>0.43143666884674081</v>
      </c>
      <c r="Q29" s="132">
        <f t="shared" si="0"/>
        <v>0.43508771929824563</v>
      </c>
      <c r="R29" s="132">
        <f t="shared" ref="R29:T29" si="1">R27/R28</f>
        <v>0.44017094017094016</v>
      </c>
      <c r="S29" s="132">
        <f t="shared" si="1"/>
        <v>0.44991511035653653</v>
      </c>
      <c r="T29" s="132">
        <f t="shared" si="1"/>
        <v>0.46147473073736539</v>
      </c>
    </row>
    <row r="30" spans="1:28" x14ac:dyDescent="0.4">
      <c r="A30" s="60"/>
    </row>
    <row r="31" spans="1:28" x14ac:dyDescent="0.4">
      <c r="A31" s="60"/>
    </row>
    <row r="32" spans="1:28" x14ac:dyDescent="0.4">
      <c r="A32" s="60"/>
      <c r="Z32" s="1"/>
      <c r="AA32" s="1"/>
      <c r="AB32" s="1"/>
    </row>
    <row r="33" spans="1:28" x14ac:dyDescent="0.4">
      <c r="A33" s="60"/>
      <c r="Z33" s="1"/>
      <c r="AA33" s="1"/>
      <c r="AB33" s="1"/>
    </row>
    <row r="34" spans="1:28" x14ac:dyDescent="0.4">
      <c r="A34" s="60"/>
    </row>
  </sheetData>
  <phoneticPr fontId="24" type="noConversion"/>
  <hyperlinks>
    <hyperlink ref="A16" location="'Regional utveckling'!A1" display="Regional utveckling" xr:uid="{00000000-0004-0000-2200-000000000000}"/>
    <hyperlink ref="A15" location="'Läkemedel'!A1" display="Läkemedel" xr:uid="{00000000-0004-0000-2200-000001000000}"/>
    <hyperlink ref="A14" location="'Övrig hälso- och sjukvård'!A1" display="Övrig hälso- och sjukvård" xr:uid="{00000000-0004-0000-2200-000002000000}"/>
    <hyperlink ref="A13" location="'Tandvård'!A1" display="Tandvård" xr:uid="{00000000-0004-0000-2200-000003000000}"/>
    <hyperlink ref="A12" location="'Specialiserad psykiatrisk vård'!A1" display="Specialiserad psykiatrisk vård" xr:uid="{00000000-0004-0000-2200-000004000000}"/>
    <hyperlink ref="A11" location="'Specialiserad somatisk vård'!A1" display="Specialiserad somatisk vård" xr:uid="{00000000-0004-0000-2200-000005000000}"/>
    <hyperlink ref="A10" location="'Vårdcentraler'!A1" display="Vårdcentraler" xr:uid="{00000000-0004-0000-2200-000006000000}"/>
    <hyperlink ref="A9" location="'Primärvård'!A1" display="Primärvård" xr:uid="{00000000-0004-0000-2200-000007000000}"/>
    <hyperlink ref="A8" location="'Vårdplatser'!A1" display="Vårdplatser" xr:uid="{00000000-0004-0000-2200-000008000000}"/>
    <hyperlink ref="A7" location="'Hälso- och sjukvård'!A1" display="Hälso- och sjukvård" xr:uid="{00000000-0004-0000-2200-000009000000}"/>
    <hyperlink ref="A6" location="'Kostnader och intäkter'!A1" display="Kostnader för" xr:uid="{00000000-0004-0000-2200-00000A000000}"/>
    <hyperlink ref="A5" location="'Regionernas ekonomi'!A1" display="Regionernas ekonomi" xr:uid="{00000000-0004-0000-2200-00000B000000}"/>
    <hyperlink ref="A17" location="'Trafik och infrastruktur'!A1" display="Trafik och infrastruktur, samt allmän regional utveckling" xr:uid="{00000000-0004-0000-2200-00000C000000}"/>
    <hyperlink ref="A18" location="'Utbildning och kultur'!A1" display="Utbildning och kultur" xr:uid="{00000000-0004-0000-2200-00000D000000}"/>
    <hyperlink ref="A4" location="Innehåll!A1" display="Innehåll" xr:uid="{00000000-0004-0000-2200-00000E000000}"/>
  </hyperlinks>
  <pageMargins left="0.70866141732283472" right="0.70866141732283472" top="0.74803149606299213" bottom="0.74803149606299213" header="0.31496062992125984" footer="0.31496062992125984"/>
  <pageSetup paperSize="9" orientation="landscape" r:id="rId1"/>
  <colBreaks count="1" manualBreakCount="1">
    <brk id="2" max="1048575" man="1"/>
  </colBreaks>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32">
    <tabColor theme="9" tint="0.39997558519241921"/>
  </sheetPr>
  <dimension ref="A1:M42"/>
  <sheetViews>
    <sheetView showGridLines="0" showRowColHeaders="0" zoomScaleNormal="100" workbookViewId="0"/>
  </sheetViews>
  <sheetFormatPr defaultRowHeight="16.8" x14ac:dyDescent="0.4"/>
  <cols>
    <col min="1" max="1" width="59.5" customWidth="1"/>
    <col min="2" max="2" width="5.19921875" customWidth="1"/>
  </cols>
  <sheetData>
    <row r="1" spans="1:13" ht="40.049999999999997" customHeight="1" x14ac:dyDescent="0.6">
      <c r="A1" s="285" t="s">
        <v>12</v>
      </c>
    </row>
    <row r="2" spans="1:13" x14ac:dyDescent="0.4">
      <c r="A2" s="42"/>
      <c r="B2" s="4"/>
    </row>
    <row r="3" spans="1:13" x14ac:dyDescent="0.4">
      <c r="A3" s="254"/>
      <c r="B3" s="4"/>
      <c r="C3" s="3" t="s">
        <v>349</v>
      </c>
    </row>
    <row r="4" spans="1:13" x14ac:dyDescent="0.4">
      <c r="A4" s="261" t="s">
        <v>14</v>
      </c>
      <c r="B4" s="4"/>
    </row>
    <row r="5" spans="1:13" x14ac:dyDescent="0.4">
      <c r="A5" s="255" t="s">
        <v>0</v>
      </c>
      <c r="B5" s="4"/>
    </row>
    <row r="6" spans="1:13" x14ac:dyDescent="0.4">
      <c r="A6" s="11" t="s">
        <v>2</v>
      </c>
      <c r="B6" s="4"/>
      <c r="C6" s="210"/>
      <c r="D6" s="210"/>
      <c r="E6" s="210"/>
      <c r="F6" s="210"/>
      <c r="G6" s="210"/>
      <c r="H6" s="210"/>
      <c r="I6" s="210"/>
      <c r="J6" s="210"/>
      <c r="K6" s="210"/>
      <c r="L6" s="210"/>
      <c r="M6" s="210"/>
    </row>
    <row r="7" spans="1:13" x14ac:dyDescent="0.4">
      <c r="A7" s="11" t="s">
        <v>4</v>
      </c>
      <c r="B7" s="4"/>
      <c r="C7" s="210"/>
      <c r="D7" s="210"/>
      <c r="E7" s="210"/>
      <c r="F7" s="210"/>
      <c r="G7" s="210"/>
      <c r="H7" s="210"/>
      <c r="I7" s="210"/>
      <c r="J7" s="210"/>
      <c r="K7" s="210"/>
      <c r="L7" s="210"/>
      <c r="M7" s="210"/>
    </row>
    <row r="8" spans="1:13" x14ac:dyDescent="0.4">
      <c r="A8" s="11" t="s">
        <v>6</v>
      </c>
      <c r="B8" s="4"/>
      <c r="C8" s="210"/>
      <c r="D8" s="210"/>
      <c r="E8" s="210"/>
      <c r="F8" s="210"/>
      <c r="G8" s="210"/>
      <c r="H8" s="210"/>
      <c r="I8" s="210"/>
      <c r="J8" s="210"/>
      <c r="K8" s="210"/>
      <c r="L8" s="210"/>
      <c r="M8" s="210"/>
    </row>
    <row r="9" spans="1:13" x14ac:dyDescent="0.4">
      <c r="A9" s="11" t="s">
        <v>8</v>
      </c>
      <c r="B9" s="4"/>
      <c r="C9" s="210"/>
      <c r="D9" s="210"/>
      <c r="E9" s="210"/>
      <c r="F9" s="210"/>
      <c r="G9" s="210"/>
      <c r="H9" s="210"/>
      <c r="I9" s="210"/>
      <c r="J9" s="210"/>
      <c r="K9" s="210"/>
      <c r="L9" s="210"/>
      <c r="M9" s="210"/>
    </row>
    <row r="10" spans="1:13" x14ac:dyDescent="0.4">
      <c r="A10" s="11" t="s">
        <v>10</v>
      </c>
      <c r="B10" s="4"/>
      <c r="C10" s="210"/>
      <c r="D10" s="210"/>
      <c r="E10" s="210"/>
      <c r="F10" s="210"/>
      <c r="G10" s="210"/>
      <c r="H10" s="210"/>
      <c r="I10" s="210"/>
      <c r="J10" s="210"/>
      <c r="K10" s="210"/>
      <c r="L10" s="210"/>
      <c r="M10" s="210"/>
    </row>
    <row r="11" spans="1:13" x14ac:dyDescent="0.4">
      <c r="A11" s="18" t="s">
        <v>12</v>
      </c>
      <c r="B11" s="4"/>
      <c r="C11" s="210"/>
      <c r="D11" s="210"/>
      <c r="E11" s="210"/>
      <c r="F11" s="210"/>
      <c r="G11" s="210"/>
      <c r="H11" s="210"/>
      <c r="I11" s="210"/>
      <c r="J11" s="210"/>
      <c r="K11" s="210"/>
      <c r="L11" s="210"/>
      <c r="M11" s="210"/>
    </row>
    <row r="12" spans="1:13" x14ac:dyDescent="0.4">
      <c r="A12" s="284" t="s">
        <v>120</v>
      </c>
      <c r="C12" s="210"/>
      <c r="D12" s="210"/>
      <c r="E12" s="210"/>
      <c r="F12" s="210"/>
      <c r="G12" s="210"/>
      <c r="H12" s="210"/>
      <c r="I12" s="210"/>
      <c r="J12" s="210"/>
      <c r="K12" s="210"/>
      <c r="L12" s="210"/>
      <c r="M12" s="210"/>
    </row>
    <row r="13" spans="1:13" x14ac:dyDescent="0.4">
      <c r="A13" s="284" t="s">
        <v>121</v>
      </c>
      <c r="C13" s="210"/>
      <c r="D13" s="210"/>
      <c r="E13" s="210"/>
      <c r="F13" s="210"/>
      <c r="G13" s="210"/>
      <c r="H13" s="210"/>
      <c r="I13" s="210"/>
      <c r="J13" s="210"/>
      <c r="K13" s="210"/>
      <c r="L13" s="210"/>
      <c r="M13" s="210"/>
    </row>
    <row r="14" spans="1:13" x14ac:dyDescent="0.4">
      <c r="A14" s="284" t="s">
        <v>122</v>
      </c>
      <c r="C14" s="210"/>
      <c r="D14" s="210"/>
      <c r="E14" s="210"/>
      <c r="F14" s="210"/>
      <c r="G14" s="210"/>
      <c r="H14" s="210"/>
      <c r="I14" s="210"/>
      <c r="J14" s="210"/>
      <c r="K14" s="210"/>
      <c r="L14" s="210"/>
      <c r="M14" s="210"/>
    </row>
    <row r="15" spans="1:13" x14ac:dyDescent="0.4">
      <c r="A15" s="284" t="s">
        <v>123</v>
      </c>
      <c r="C15" s="210"/>
      <c r="D15" s="210"/>
      <c r="E15" s="210"/>
      <c r="F15" s="210"/>
      <c r="G15" s="210"/>
      <c r="H15" s="210"/>
      <c r="I15" s="210"/>
      <c r="J15" s="210"/>
      <c r="K15" s="210"/>
      <c r="L15" s="210"/>
      <c r="M15" s="210"/>
    </row>
    <row r="16" spans="1:13" x14ac:dyDescent="0.4">
      <c r="A16" s="284" t="s">
        <v>124</v>
      </c>
      <c r="C16" s="210"/>
      <c r="D16" s="210"/>
      <c r="E16" s="210"/>
      <c r="F16" s="210"/>
      <c r="G16" s="210"/>
      <c r="H16" s="210"/>
      <c r="I16" s="210"/>
      <c r="J16" s="210"/>
      <c r="K16" s="210"/>
      <c r="L16" s="210"/>
      <c r="M16" s="210"/>
    </row>
    <row r="17" spans="1:13" x14ac:dyDescent="0.4">
      <c r="A17" s="284" t="s">
        <v>125</v>
      </c>
      <c r="C17" s="210"/>
      <c r="D17" s="210"/>
      <c r="E17" s="210"/>
      <c r="F17" s="210"/>
      <c r="G17" s="210"/>
      <c r="H17" s="210"/>
      <c r="I17" s="210"/>
      <c r="J17" s="210"/>
      <c r="K17" s="210"/>
      <c r="L17" s="210"/>
      <c r="M17" s="210"/>
    </row>
    <row r="18" spans="1:13" x14ac:dyDescent="0.4">
      <c r="A18" s="11" t="s">
        <v>13</v>
      </c>
      <c r="B18" s="4"/>
      <c r="C18" s="210"/>
      <c r="D18" s="210"/>
      <c r="E18" s="210"/>
      <c r="F18" s="210"/>
      <c r="G18" s="210"/>
      <c r="H18" s="210"/>
      <c r="I18" s="210"/>
      <c r="J18" s="210"/>
      <c r="K18" s="210"/>
      <c r="L18" s="210"/>
      <c r="M18" s="210"/>
    </row>
    <row r="19" spans="1:13" x14ac:dyDescent="0.4">
      <c r="A19" s="11" t="s">
        <v>1</v>
      </c>
      <c r="B19" s="4"/>
    </row>
    <row r="20" spans="1:13" x14ac:dyDescent="0.4">
      <c r="A20" s="11" t="s">
        <v>3</v>
      </c>
    </row>
    <row r="21" spans="1:13" x14ac:dyDescent="0.4">
      <c r="A21" s="11" t="s">
        <v>5</v>
      </c>
    </row>
    <row r="22" spans="1:13" x14ac:dyDescent="0.4">
      <c r="A22" s="11" t="s">
        <v>7</v>
      </c>
    </row>
    <row r="23" spans="1:13" x14ac:dyDescent="0.4">
      <c r="A23" s="11" t="s">
        <v>9</v>
      </c>
    </row>
    <row r="24" spans="1:13" x14ac:dyDescent="0.4">
      <c r="A24" s="59" t="s">
        <v>11</v>
      </c>
    </row>
    <row r="25" spans="1:13" x14ac:dyDescent="0.4">
      <c r="A25" s="60"/>
    </row>
    <row r="26" spans="1:13" x14ac:dyDescent="0.4">
      <c r="A26" s="60"/>
      <c r="B26" s="4"/>
    </row>
    <row r="27" spans="1:13" x14ac:dyDescent="0.4">
      <c r="A27" s="60"/>
      <c r="B27" s="4"/>
    </row>
    <row r="28" spans="1:13" x14ac:dyDescent="0.4">
      <c r="A28" s="60"/>
      <c r="B28" s="4"/>
    </row>
    <row r="29" spans="1:13" x14ac:dyDescent="0.4">
      <c r="A29" s="13"/>
    </row>
    <row r="30" spans="1:13" x14ac:dyDescent="0.4">
      <c r="A30" s="60"/>
    </row>
    <row r="31" spans="1:13" x14ac:dyDescent="0.4">
      <c r="A31" s="60"/>
    </row>
    <row r="32" spans="1:13" x14ac:dyDescent="0.4">
      <c r="A32" s="60"/>
    </row>
    <row r="33" spans="1:2" x14ac:dyDescent="0.4">
      <c r="A33" s="60"/>
    </row>
    <row r="34" spans="1:2" x14ac:dyDescent="0.4">
      <c r="A34" s="60"/>
    </row>
    <row r="36" spans="1:2" x14ac:dyDescent="0.4">
      <c r="B36" s="4"/>
    </row>
    <row r="37" spans="1:2" x14ac:dyDescent="0.4">
      <c r="B37" s="4"/>
    </row>
    <row r="38" spans="1:2" x14ac:dyDescent="0.4">
      <c r="B38" s="4"/>
    </row>
    <row r="39" spans="1:2" x14ac:dyDescent="0.4">
      <c r="B39" s="4"/>
    </row>
    <row r="40" spans="1:2" x14ac:dyDescent="0.4">
      <c r="B40" s="4"/>
    </row>
    <row r="41" spans="1:2" x14ac:dyDescent="0.4">
      <c r="B41" s="4"/>
    </row>
    <row r="42" spans="1:2" x14ac:dyDescent="0.4">
      <c r="B42" s="4"/>
    </row>
  </sheetData>
  <hyperlinks>
    <hyperlink ref="A22" location="'Regional utveckling'!A1" display="Regional utveckling" xr:uid="{00000000-0004-0000-2300-000000000000}"/>
    <hyperlink ref="A21" location="'Läkemedel'!A1" display="Läkemedel" xr:uid="{00000000-0004-0000-2300-000001000000}"/>
    <hyperlink ref="A20" location="'Övrig hälso- och sjukvård'!A1" display="Övrig hälso- och sjukvård" xr:uid="{00000000-0004-0000-2300-000002000000}"/>
    <hyperlink ref="A19" location="'Tandvård'!A1" display="Tandvård" xr:uid="{00000000-0004-0000-2300-000003000000}"/>
    <hyperlink ref="A18" location="'Specialiserad psykiatrisk vård'!A1" display="Specialiserad psykiatrisk vård" xr:uid="{00000000-0004-0000-2300-000004000000}"/>
    <hyperlink ref="A11" location="'Specialiserad somatisk vård'!A1" display="Specialiserad somatisk vård" xr:uid="{00000000-0004-0000-2300-000005000000}"/>
    <hyperlink ref="A10" location="'Vårdcentraler'!A1" display="Vårdcentraler" xr:uid="{00000000-0004-0000-2300-000006000000}"/>
    <hyperlink ref="A9" location="'Primärvård'!A1" display="Primärvård" xr:uid="{00000000-0004-0000-2300-000007000000}"/>
    <hyperlink ref="A8" location="'Vårdplatser'!A1" display="Vårdplatser" xr:uid="{00000000-0004-0000-2300-000008000000}"/>
    <hyperlink ref="A7" location="'Hälso- och sjukvård'!A1" display="Hälso- och sjukvård" xr:uid="{00000000-0004-0000-2300-000009000000}"/>
    <hyperlink ref="A6" location="'Kostnader och intäkter'!A1" display="Kostnader för" xr:uid="{00000000-0004-0000-2300-00000A000000}"/>
    <hyperlink ref="A5" location="'Regionernas ekonomi'!A1" display="Regionernas ekonomi" xr:uid="{00000000-0004-0000-2300-00000B000000}"/>
    <hyperlink ref="A23" location="'Trafik och infrastruktur'!A1" display="Trafik och infrastruktur, samt allmän regional utveckling" xr:uid="{00000000-0004-0000-2300-00000C000000}"/>
    <hyperlink ref="A24" location="'Utbildning och kultur'!A1" display="Utbildning och kultur" xr:uid="{00000000-0004-0000-2300-00000D000000}"/>
    <hyperlink ref="A4" location="Innehåll!A1" display="Innehåll" xr:uid="{00000000-0004-0000-2300-00000E000000}"/>
    <hyperlink ref="A12" location="'Somatik 1'!A1" display="Somatik 1" xr:uid="{D6BDD9FF-E39F-4446-AE4D-0671136BBE21}"/>
    <hyperlink ref="A13" location="'Somatik 2'!A1" display="Somatik 2" xr:uid="{F9A81809-CFF3-4BD5-AE90-A656D36C306D}"/>
    <hyperlink ref="A14" location="'Somatik 3'!A1" display="Somatik 3" xr:uid="{0ED8CA86-3A15-4115-A005-B4692C670095}"/>
    <hyperlink ref="A15" location="'Somatik 4'!A1" display="Somatik 4" xr:uid="{328614A9-C416-4F87-9B4C-29A06DF11EBF}"/>
    <hyperlink ref="A16" location="'Somatik 5'!A1" display="Somatik 5" xr:uid="{A26CED8C-2A51-4987-B979-10BF35A1230D}"/>
    <hyperlink ref="A17" location="'Somatik 6'!A1" display="Somatik 6" xr:uid="{0F046840-FA75-4F4F-9F09-C49A44BD7368}"/>
  </hyperlinks>
  <pageMargins left="0.7" right="0.7" top="0.75" bottom="0.75" header="0.3" footer="0.3"/>
  <pageSetup paperSize="9"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45">
    <tabColor theme="9" tint="0.39997558519241921"/>
  </sheetPr>
  <dimension ref="A1:G34"/>
  <sheetViews>
    <sheetView showGridLines="0" showRowColHeaders="0" zoomScaleNormal="100" workbookViewId="0"/>
  </sheetViews>
  <sheetFormatPr defaultRowHeight="16.8" x14ac:dyDescent="0.4"/>
  <cols>
    <col min="1" max="1" width="59.5" customWidth="1"/>
    <col min="2" max="2" width="5.19921875" customWidth="1"/>
    <col min="3" max="3" width="31.5" customWidth="1"/>
    <col min="4" max="4" width="15" customWidth="1"/>
    <col min="6" max="6" width="15" customWidth="1"/>
  </cols>
  <sheetData>
    <row r="1" spans="1:7" ht="40.049999999999997" customHeight="1" x14ac:dyDescent="0.6">
      <c r="A1" s="285" t="s">
        <v>12</v>
      </c>
    </row>
    <row r="2" spans="1:7" x14ac:dyDescent="0.4">
      <c r="A2" s="42"/>
    </row>
    <row r="3" spans="1:7" x14ac:dyDescent="0.4">
      <c r="A3" s="254"/>
      <c r="C3" s="3" t="s">
        <v>476</v>
      </c>
    </row>
    <row r="4" spans="1:7" x14ac:dyDescent="0.4">
      <c r="A4" s="261" t="s">
        <v>14</v>
      </c>
      <c r="C4" s="3" t="s">
        <v>477</v>
      </c>
    </row>
    <row r="5" spans="1:7" x14ac:dyDescent="0.4">
      <c r="A5" s="255" t="s">
        <v>0</v>
      </c>
      <c r="C5" s="21" t="s">
        <v>289</v>
      </c>
    </row>
    <row r="6" spans="1:7" x14ac:dyDescent="0.4">
      <c r="A6" s="11" t="s">
        <v>2</v>
      </c>
      <c r="C6" s="101"/>
      <c r="D6" s="101">
        <v>2021</v>
      </c>
      <c r="E6" s="101"/>
      <c r="F6" s="101">
        <v>2022</v>
      </c>
      <c r="G6" s="101"/>
    </row>
    <row r="7" spans="1:7" x14ac:dyDescent="0.4">
      <c r="A7" s="11" t="s">
        <v>4</v>
      </c>
      <c r="C7" s="73" t="s">
        <v>268</v>
      </c>
      <c r="D7" s="82" t="s">
        <v>286</v>
      </c>
      <c r="E7" s="82" t="s">
        <v>287</v>
      </c>
      <c r="F7" s="82" t="s">
        <v>286</v>
      </c>
      <c r="G7" s="82" t="s">
        <v>287</v>
      </c>
    </row>
    <row r="8" spans="1:7" x14ac:dyDescent="0.4">
      <c r="A8" s="11" t="s">
        <v>6</v>
      </c>
      <c r="C8" s="1" t="s">
        <v>272</v>
      </c>
      <c r="D8" s="1">
        <v>9404.4204243584991</v>
      </c>
      <c r="E8" s="52">
        <v>5.7225775877791055E-2</v>
      </c>
      <c r="F8" s="1">
        <v>10490.508619302998</v>
      </c>
      <c r="G8" s="52">
        <v>6.1615544472576896E-2</v>
      </c>
    </row>
    <row r="9" spans="1:7" x14ac:dyDescent="0.4">
      <c r="A9" s="11" t="s">
        <v>8</v>
      </c>
      <c r="C9" s="74" t="s">
        <v>273</v>
      </c>
      <c r="D9" s="74">
        <v>2473.2315068534999</v>
      </c>
      <c r="E9" s="81">
        <v>1.5049581528544239E-2</v>
      </c>
      <c r="F9" s="74">
        <v>2618.3349401800174</v>
      </c>
      <c r="G9" s="81">
        <v>1.5378675982774493E-2</v>
      </c>
    </row>
    <row r="10" spans="1:7" x14ac:dyDescent="0.4">
      <c r="A10" s="11" t="s">
        <v>10</v>
      </c>
      <c r="C10" s="1" t="s">
        <v>274</v>
      </c>
      <c r="D10" s="1">
        <v>56505.033273460002</v>
      </c>
      <c r="E10" s="52">
        <v>0.34383239202055527</v>
      </c>
      <c r="F10" s="1">
        <v>60105.259508409996</v>
      </c>
      <c r="G10" s="52">
        <v>0.35302561817276989</v>
      </c>
    </row>
    <row r="11" spans="1:7" x14ac:dyDescent="0.4">
      <c r="A11" s="11" t="s">
        <v>12</v>
      </c>
      <c r="C11" s="74" t="s">
        <v>244</v>
      </c>
      <c r="D11" s="74">
        <v>95956.203698157042</v>
      </c>
      <c r="E11" s="81">
        <v>0.58389225057310934</v>
      </c>
      <c r="F11" s="74">
        <v>97043.397845240805</v>
      </c>
      <c r="G11" s="81">
        <v>0.56998016137187879</v>
      </c>
    </row>
    <row r="12" spans="1:7" x14ac:dyDescent="0.4">
      <c r="A12" s="283" t="s">
        <v>120</v>
      </c>
      <c r="C12" s="16" t="s">
        <v>27</v>
      </c>
      <c r="D12" s="16">
        <v>164338.88890282906</v>
      </c>
      <c r="E12" s="52">
        <v>1</v>
      </c>
      <c r="F12" s="16">
        <v>170257.50091313382</v>
      </c>
      <c r="G12" s="52">
        <v>1</v>
      </c>
    </row>
    <row r="13" spans="1:7" x14ac:dyDescent="0.4">
      <c r="A13" s="284" t="s">
        <v>121</v>
      </c>
      <c r="C13" s="247"/>
      <c r="D13" s="247"/>
      <c r="E13" s="247"/>
      <c r="F13" s="247"/>
      <c r="G13" s="247"/>
    </row>
    <row r="14" spans="1:7" x14ac:dyDescent="0.4">
      <c r="A14" s="284" t="s">
        <v>122</v>
      </c>
      <c r="C14" s="247"/>
      <c r="D14" s="247"/>
      <c r="E14" s="247"/>
      <c r="F14" s="247"/>
      <c r="G14" s="247"/>
    </row>
    <row r="15" spans="1:7" x14ac:dyDescent="0.4">
      <c r="A15" s="284" t="s">
        <v>123</v>
      </c>
      <c r="C15" s="247"/>
      <c r="D15" s="247"/>
      <c r="E15" s="247"/>
      <c r="F15" s="247"/>
      <c r="G15" s="247"/>
    </row>
    <row r="16" spans="1:7" x14ac:dyDescent="0.4">
      <c r="A16" s="284" t="s">
        <v>124</v>
      </c>
      <c r="C16" s="247"/>
      <c r="D16" s="247"/>
      <c r="E16" s="247"/>
      <c r="F16" s="247"/>
      <c r="G16" s="247"/>
    </row>
    <row r="17" spans="1:7" x14ac:dyDescent="0.4">
      <c r="A17" s="284" t="s">
        <v>125</v>
      </c>
      <c r="C17" s="247"/>
      <c r="D17" s="247"/>
      <c r="E17" s="247"/>
      <c r="F17" s="247"/>
      <c r="G17" s="247"/>
    </row>
    <row r="18" spans="1:7" x14ac:dyDescent="0.4">
      <c r="A18" s="11" t="s">
        <v>13</v>
      </c>
      <c r="C18" s="247"/>
      <c r="D18" s="247"/>
      <c r="E18" s="247"/>
      <c r="F18" s="247"/>
      <c r="G18" s="247"/>
    </row>
    <row r="19" spans="1:7" x14ac:dyDescent="0.4">
      <c r="A19" s="11" t="s">
        <v>1</v>
      </c>
      <c r="C19" s="247"/>
      <c r="D19" s="247"/>
      <c r="E19" s="247"/>
      <c r="F19" s="247"/>
      <c r="G19" s="247"/>
    </row>
    <row r="20" spans="1:7" x14ac:dyDescent="0.4">
      <c r="A20" s="11" t="s">
        <v>3</v>
      </c>
      <c r="C20" s="247"/>
      <c r="D20" s="247"/>
      <c r="E20" s="247"/>
      <c r="F20" s="247"/>
      <c r="G20" s="247"/>
    </row>
    <row r="21" spans="1:7" x14ac:dyDescent="0.4">
      <c r="A21" s="11" t="s">
        <v>5</v>
      </c>
    </row>
    <row r="22" spans="1:7" x14ac:dyDescent="0.4">
      <c r="A22" s="11" t="s">
        <v>7</v>
      </c>
    </row>
    <row r="23" spans="1:7" x14ac:dyDescent="0.4">
      <c r="A23" s="11" t="s">
        <v>9</v>
      </c>
    </row>
    <row r="24" spans="1:7" x14ac:dyDescent="0.4">
      <c r="A24" s="59" t="s">
        <v>11</v>
      </c>
    </row>
    <row r="25" spans="1:7" x14ac:dyDescent="0.4">
      <c r="A25" s="60"/>
    </row>
    <row r="26" spans="1:7" x14ac:dyDescent="0.4">
      <c r="A26" s="60"/>
    </row>
    <row r="27" spans="1:7" x14ac:dyDescent="0.4">
      <c r="A27" s="60"/>
    </row>
    <row r="28" spans="1:7" x14ac:dyDescent="0.4">
      <c r="A28" s="60"/>
    </row>
    <row r="29" spans="1:7" x14ac:dyDescent="0.4">
      <c r="A29" s="13"/>
    </row>
    <row r="30" spans="1:7" x14ac:dyDescent="0.4">
      <c r="A30" s="60"/>
    </row>
    <row r="31" spans="1:7" x14ac:dyDescent="0.4">
      <c r="A31" s="60"/>
    </row>
    <row r="32" spans="1:7" x14ac:dyDescent="0.4">
      <c r="A32" s="60"/>
    </row>
    <row r="33" spans="1:1" x14ac:dyDescent="0.4">
      <c r="A33" s="60"/>
    </row>
    <row r="34" spans="1:1" x14ac:dyDescent="0.4">
      <c r="A34" s="60"/>
    </row>
  </sheetData>
  <hyperlinks>
    <hyperlink ref="A22" location="'Regional utveckling'!A1" display="Regional utveckling" xr:uid="{00000000-0004-0000-2400-000000000000}"/>
    <hyperlink ref="A21" location="'Läkemedel'!A1" display="Läkemedel" xr:uid="{00000000-0004-0000-2400-000001000000}"/>
    <hyperlink ref="A20" location="'Övrig hälso- och sjukvård'!A1" display="Övrig hälso- och sjukvård" xr:uid="{00000000-0004-0000-2400-000002000000}"/>
    <hyperlink ref="A19" location="'Tandvård'!A1" display="Tandvård" xr:uid="{00000000-0004-0000-2400-000003000000}"/>
    <hyperlink ref="A18" location="'Specialiserad psykiatrisk vård'!A1" display="Specialiserad psykiatrisk vård" xr:uid="{00000000-0004-0000-2400-000004000000}"/>
    <hyperlink ref="A11" location="'Specialiserad somatisk vård'!A1" display="Specialiserad somatisk vård" xr:uid="{00000000-0004-0000-2400-000005000000}"/>
    <hyperlink ref="A10" location="'Vårdcentraler'!A1" display="Vårdcentraler" xr:uid="{00000000-0004-0000-2400-000006000000}"/>
    <hyperlink ref="A9" location="'Primärvård'!A1" display="Primärvård" xr:uid="{00000000-0004-0000-2400-000007000000}"/>
    <hyperlink ref="A8" location="'Vårdplatser'!A1" display="Vårdplatser" xr:uid="{00000000-0004-0000-2400-000008000000}"/>
    <hyperlink ref="A7" location="'Hälso- och sjukvård'!A1" display="Hälso- och sjukvård" xr:uid="{00000000-0004-0000-2400-000009000000}"/>
    <hyperlink ref="A6" location="'Kostnader och intäkter'!A1" display="Kostnader för" xr:uid="{00000000-0004-0000-2400-00000A000000}"/>
    <hyperlink ref="A5" location="'Regionernas ekonomi'!A1" display="Regionernas ekonomi" xr:uid="{00000000-0004-0000-2400-00000B000000}"/>
    <hyperlink ref="A23" location="'Trafik och infrastruktur'!A1" display="Trafik och infrastruktur, samt allmän regional utveckling" xr:uid="{00000000-0004-0000-2400-00000C000000}"/>
    <hyperlink ref="A24" location="'Utbildning och kultur'!A1" display="Utbildning och kultur" xr:uid="{00000000-0004-0000-2400-00000D000000}"/>
    <hyperlink ref="A4" location="Innehåll!A1" display="Innehåll" xr:uid="{00000000-0004-0000-2400-00000E000000}"/>
    <hyperlink ref="A12" location="'Somatik 1'!A1" display="Somatik 1" xr:uid="{ED7E5D12-04DB-4D24-A86F-44627284029B}"/>
    <hyperlink ref="A13" location="'Somatik 2'!A1" display="Somatik 2" xr:uid="{1FFFE9E9-8F94-410C-BF9D-BC7837F931D3}"/>
    <hyperlink ref="A14" location="'Somatik 3'!A1" display="Somatik 3" xr:uid="{7261AD8F-F34B-4A1A-B9AD-65187BA86B3B}"/>
    <hyperlink ref="A15" location="'Somatik 4'!A1" display="Somatik 4" xr:uid="{34023709-2F23-485C-9A93-9A41C2E63830}"/>
    <hyperlink ref="A16" location="'Somatik 5'!A1" display="Somatik 5" xr:uid="{CE1C087F-0671-4CFA-B03F-30C04F3A42F9}"/>
    <hyperlink ref="A17" location="'Somatik 6'!A1" display="Somatik 6" xr:uid="{59904E33-16CB-4F77-A5EC-5E30C422DF60}"/>
  </hyperlinks>
  <pageMargins left="0.7" right="0.7" top="0.75" bottom="0.75" header="0.3" footer="0.3"/>
  <pageSetup paperSize="9" orientation="landscape" r:id="rId1"/>
  <colBreaks count="1" manualBreakCount="1">
    <brk id="2" max="1048575" man="1"/>
  </colBreaks>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46">
    <tabColor theme="9" tint="0.39997558519241921"/>
  </sheetPr>
  <dimension ref="A1:K34"/>
  <sheetViews>
    <sheetView showGridLines="0" showRowColHeaders="0" zoomScaleNormal="100" workbookViewId="0"/>
  </sheetViews>
  <sheetFormatPr defaultRowHeight="16.8" x14ac:dyDescent="0.4"/>
  <cols>
    <col min="1" max="1" width="59.5" customWidth="1"/>
    <col min="2" max="2" width="5.19921875" customWidth="1"/>
    <col min="3" max="3" width="58.69921875" customWidth="1"/>
    <col min="9" max="11" width="9.19921875" bestFit="1" customWidth="1"/>
  </cols>
  <sheetData>
    <row r="1" spans="1:11" ht="40.049999999999997" customHeight="1" x14ac:dyDescent="0.6">
      <c r="A1" s="285" t="s">
        <v>12</v>
      </c>
    </row>
    <row r="2" spans="1:11" x14ac:dyDescent="0.4">
      <c r="A2" s="42"/>
      <c r="I2" s="1"/>
      <c r="J2" s="1"/>
      <c r="K2" s="1"/>
    </row>
    <row r="3" spans="1:11" x14ac:dyDescent="0.4">
      <c r="A3" s="254"/>
      <c r="C3" s="3" t="s">
        <v>349</v>
      </c>
      <c r="I3" s="1"/>
      <c r="J3" s="1"/>
      <c r="K3" s="1"/>
    </row>
    <row r="4" spans="1:11" x14ac:dyDescent="0.4">
      <c r="A4" s="261" t="s">
        <v>14</v>
      </c>
      <c r="C4" s="21" t="s">
        <v>354</v>
      </c>
      <c r="I4" s="1"/>
      <c r="J4" s="1"/>
      <c r="K4" s="1"/>
    </row>
    <row r="5" spans="1:11" x14ac:dyDescent="0.4">
      <c r="A5" s="255" t="s">
        <v>0</v>
      </c>
      <c r="C5" s="73" t="s">
        <v>264</v>
      </c>
      <c r="D5" s="73" t="s">
        <v>412</v>
      </c>
      <c r="E5" s="73" t="s">
        <v>422</v>
      </c>
      <c r="I5" s="1"/>
      <c r="J5" s="1"/>
      <c r="K5" s="1"/>
    </row>
    <row r="6" spans="1:11" x14ac:dyDescent="0.4">
      <c r="A6" s="11" t="s">
        <v>2</v>
      </c>
      <c r="C6" s="1" t="s">
        <v>252</v>
      </c>
      <c r="D6" s="1">
        <v>48754.595018577966</v>
      </c>
      <c r="E6" s="1">
        <v>49251.77946754219</v>
      </c>
      <c r="I6" s="1"/>
      <c r="J6" s="1"/>
      <c r="K6" s="1"/>
    </row>
    <row r="7" spans="1:11" x14ac:dyDescent="0.4">
      <c r="A7" s="11" t="s">
        <v>4</v>
      </c>
      <c r="C7" s="74" t="s">
        <v>253</v>
      </c>
      <c r="D7" s="74">
        <v>23267.939547110214</v>
      </c>
      <c r="E7" s="74">
        <v>22728.928574027959</v>
      </c>
      <c r="I7" s="1"/>
      <c r="J7" s="1"/>
      <c r="K7" s="1"/>
    </row>
    <row r="8" spans="1:11" x14ac:dyDescent="0.4">
      <c r="A8" s="11" t="s">
        <v>6</v>
      </c>
      <c r="C8" s="1" t="s">
        <v>178</v>
      </c>
      <c r="D8" s="1">
        <v>34971.265392329908</v>
      </c>
      <c r="E8" s="1">
        <v>36678.945189403508</v>
      </c>
    </row>
    <row r="9" spans="1:11" x14ac:dyDescent="0.4">
      <c r="A9" s="11" t="s">
        <v>8</v>
      </c>
      <c r="C9" s="99" t="s">
        <v>184</v>
      </c>
      <c r="D9" s="111">
        <v>10601.927553475747</v>
      </c>
      <c r="E9" s="74">
        <v>10966.879353371896</v>
      </c>
      <c r="I9" s="1"/>
      <c r="J9" s="1"/>
      <c r="K9" s="1"/>
    </row>
    <row r="10" spans="1:11" x14ac:dyDescent="0.4">
      <c r="A10" s="11" t="s">
        <v>10</v>
      </c>
      <c r="C10" s="1" t="s">
        <v>179</v>
      </c>
      <c r="D10" s="1">
        <v>1176.3988472158428</v>
      </c>
      <c r="E10" s="1">
        <v>1174.4380860452884</v>
      </c>
      <c r="I10" s="1"/>
      <c r="J10" s="1"/>
      <c r="K10" s="1"/>
    </row>
    <row r="11" spans="1:11" x14ac:dyDescent="0.4">
      <c r="A11" s="11" t="s">
        <v>12</v>
      </c>
      <c r="C11" s="74" t="s">
        <v>254</v>
      </c>
      <c r="D11" s="74">
        <v>38245.198503729414</v>
      </c>
      <c r="E11" s="74">
        <v>40729.985401477075</v>
      </c>
      <c r="I11" s="1"/>
      <c r="J11" s="1"/>
      <c r="K11" s="1"/>
    </row>
    <row r="12" spans="1:11" x14ac:dyDescent="0.4">
      <c r="A12" s="284" t="s">
        <v>120</v>
      </c>
      <c r="C12" s="51" t="s">
        <v>255</v>
      </c>
      <c r="D12" s="1">
        <v>15258.173964430962</v>
      </c>
      <c r="E12" s="1">
        <v>17710.175975837283</v>
      </c>
      <c r="I12" s="1"/>
      <c r="J12" s="1"/>
      <c r="K12" s="1"/>
    </row>
    <row r="13" spans="1:11" x14ac:dyDescent="0.4">
      <c r="A13" s="283" t="s">
        <v>121</v>
      </c>
      <c r="C13" s="74" t="s">
        <v>256</v>
      </c>
      <c r="D13" s="74">
        <v>1386.6494262969309</v>
      </c>
      <c r="E13" s="74">
        <v>1586.2444570363955</v>
      </c>
      <c r="I13" s="1"/>
      <c r="J13" s="1"/>
      <c r="K13" s="1"/>
    </row>
    <row r="14" spans="1:11" x14ac:dyDescent="0.4">
      <c r="A14" s="284" t="s">
        <v>122</v>
      </c>
      <c r="C14" s="16" t="s">
        <v>257</v>
      </c>
      <c r="D14" s="16">
        <f>D13+D11+D10+D8+D7+D6</f>
        <v>147802.04673526029</v>
      </c>
      <c r="E14" s="16">
        <f>E13+E11+E10+E8+E7+E6</f>
        <v>152150.32117553242</v>
      </c>
      <c r="I14" s="1"/>
      <c r="J14" s="1"/>
      <c r="K14" s="1"/>
    </row>
    <row r="15" spans="1:11" x14ac:dyDescent="0.4">
      <c r="A15" s="284" t="s">
        <v>123</v>
      </c>
      <c r="C15" s="99" t="s">
        <v>258</v>
      </c>
      <c r="D15" s="85">
        <f>D14-D9</f>
        <v>137200.11918178454</v>
      </c>
      <c r="E15" s="85">
        <f>E14-E9</f>
        <v>141183.44182216053</v>
      </c>
      <c r="I15" s="1"/>
      <c r="J15" s="1"/>
      <c r="K15" s="1"/>
    </row>
    <row r="16" spans="1:11" x14ac:dyDescent="0.4">
      <c r="A16" s="284" t="s">
        <v>124</v>
      </c>
      <c r="C16" s="16" t="s">
        <v>259</v>
      </c>
      <c r="D16" s="16">
        <v>163144.88890282906</v>
      </c>
      <c r="E16" s="1">
        <v>169303.13254447092</v>
      </c>
      <c r="I16" s="1"/>
      <c r="J16" s="1"/>
      <c r="K16" s="1"/>
    </row>
    <row r="17" spans="1:11" x14ac:dyDescent="0.4">
      <c r="A17" s="284" t="s">
        <v>125</v>
      </c>
      <c r="C17" s="74" t="s">
        <v>260</v>
      </c>
      <c r="D17" s="74">
        <v>1591.2663031340001</v>
      </c>
      <c r="E17" s="74">
        <v>1677.3281662709999</v>
      </c>
      <c r="I17" s="1"/>
      <c r="J17" s="1"/>
      <c r="K17" s="1"/>
    </row>
    <row r="18" spans="1:11" x14ac:dyDescent="0.4">
      <c r="A18" s="11" t="s">
        <v>13</v>
      </c>
      <c r="C18" s="1" t="s">
        <v>205</v>
      </c>
      <c r="D18" s="1">
        <v>11151.317786014999</v>
      </c>
      <c r="E18" s="1">
        <v>11827.683879057002</v>
      </c>
      <c r="I18" s="1"/>
      <c r="J18" s="1"/>
      <c r="K18" s="1"/>
    </row>
    <row r="19" spans="1:11" x14ac:dyDescent="0.4">
      <c r="A19" s="11" t="s">
        <v>1</v>
      </c>
      <c r="C19" s="99" t="s">
        <v>206</v>
      </c>
      <c r="D19" s="85">
        <v>10320.463063221137</v>
      </c>
      <c r="E19" s="74">
        <v>10567.719441502828</v>
      </c>
      <c r="I19" s="1"/>
      <c r="J19" s="1"/>
      <c r="K19" s="1"/>
    </row>
    <row r="20" spans="1:11" x14ac:dyDescent="0.4">
      <c r="A20" s="11" t="s">
        <v>3</v>
      </c>
      <c r="C20" s="1" t="s">
        <v>207</v>
      </c>
      <c r="D20" s="1">
        <v>968.66297144100008</v>
      </c>
      <c r="E20" s="1">
        <v>680.97498559830001</v>
      </c>
      <c r="I20" s="1"/>
      <c r="J20" s="1"/>
      <c r="K20" s="1"/>
    </row>
    <row r="21" spans="1:11" x14ac:dyDescent="0.4">
      <c r="A21" s="11" t="s">
        <v>5</v>
      </c>
      <c r="C21" s="74" t="s">
        <v>208</v>
      </c>
      <c r="D21" s="74">
        <v>56.780468729300004</v>
      </c>
      <c r="E21" s="74">
        <v>63.904115368489997</v>
      </c>
      <c r="I21" s="1"/>
      <c r="J21" s="1"/>
      <c r="K21" s="1"/>
    </row>
    <row r="22" spans="1:11" x14ac:dyDescent="0.4">
      <c r="A22" s="11" t="s">
        <v>7</v>
      </c>
      <c r="C22" s="1" t="s">
        <v>209</v>
      </c>
      <c r="D22" s="1">
        <v>12552.625752369999</v>
      </c>
      <c r="E22" s="1">
        <v>12515.924013850003</v>
      </c>
      <c r="I22" s="1"/>
      <c r="J22" s="1"/>
      <c r="K22" s="1"/>
    </row>
    <row r="23" spans="1:11" x14ac:dyDescent="0.4">
      <c r="A23" s="11" t="s">
        <v>9</v>
      </c>
      <c r="C23" s="74" t="s">
        <v>211</v>
      </c>
      <c r="D23" s="74">
        <v>286.75469965670004</v>
      </c>
      <c r="E23" s="74">
        <v>367.52887367293999</v>
      </c>
    </row>
    <row r="24" spans="1:11" x14ac:dyDescent="0.4">
      <c r="A24" s="59" t="s">
        <v>11</v>
      </c>
      <c r="C24" s="16" t="s">
        <v>261</v>
      </c>
      <c r="D24" s="16">
        <f>D23+D22+D21+D20+D18+D17</f>
        <v>26607.407981345998</v>
      </c>
      <c r="E24" s="16">
        <f>E23+E22+E21+E20+E18+E17</f>
        <v>27133.344033817732</v>
      </c>
    </row>
    <row r="25" spans="1:11" x14ac:dyDescent="0.4">
      <c r="A25" s="60"/>
      <c r="C25" s="99" t="s">
        <v>262</v>
      </c>
      <c r="D25" s="85">
        <f>D24-D19</f>
        <v>16286.94491812486</v>
      </c>
      <c r="E25" s="85">
        <f>E24-E19</f>
        <v>16565.624592314904</v>
      </c>
    </row>
    <row r="26" spans="1:11" x14ac:dyDescent="0.4">
      <c r="A26" s="60"/>
    </row>
    <row r="27" spans="1:11" x14ac:dyDescent="0.4">
      <c r="A27" s="60"/>
    </row>
    <row r="28" spans="1:11" x14ac:dyDescent="0.4">
      <c r="A28" s="60"/>
    </row>
    <row r="29" spans="1:11" x14ac:dyDescent="0.4">
      <c r="A29" s="13"/>
    </row>
    <row r="30" spans="1:11" x14ac:dyDescent="0.4">
      <c r="A30" s="60"/>
    </row>
    <row r="31" spans="1:11" x14ac:dyDescent="0.4">
      <c r="A31" s="60"/>
    </row>
    <row r="32" spans="1:11" x14ac:dyDescent="0.4">
      <c r="A32" s="60"/>
    </row>
    <row r="33" spans="1:1" x14ac:dyDescent="0.4">
      <c r="A33" s="60"/>
    </row>
    <row r="34" spans="1:1" x14ac:dyDescent="0.4">
      <c r="A34" s="60"/>
    </row>
  </sheetData>
  <hyperlinks>
    <hyperlink ref="A22" location="'Regional utveckling'!A1" display="Regional utveckling" xr:uid="{00000000-0004-0000-2500-000000000000}"/>
    <hyperlink ref="A21" location="'Läkemedel'!A1" display="Läkemedel" xr:uid="{00000000-0004-0000-2500-000001000000}"/>
    <hyperlink ref="A20" location="'Övrig hälso- och sjukvård'!A1" display="Övrig hälso- och sjukvård" xr:uid="{00000000-0004-0000-2500-000002000000}"/>
    <hyperlink ref="A19" location="'Tandvård'!A1" display="Tandvård" xr:uid="{00000000-0004-0000-2500-000003000000}"/>
    <hyperlink ref="A18" location="'Specialiserad psykiatrisk vård'!A1" display="Specialiserad psykiatrisk vård" xr:uid="{00000000-0004-0000-2500-000004000000}"/>
    <hyperlink ref="A11" location="'Specialiserad somatisk vård'!A1" display="Specialiserad somatisk vård" xr:uid="{00000000-0004-0000-2500-000005000000}"/>
    <hyperlink ref="A10" location="'Vårdcentraler'!A1" display="Vårdcentraler" xr:uid="{00000000-0004-0000-2500-000006000000}"/>
    <hyperlink ref="A9" location="'Primärvård'!A1" display="Primärvård" xr:uid="{00000000-0004-0000-2500-000007000000}"/>
    <hyperlink ref="A8" location="'Vårdplatser'!A1" display="Vårdplatser" xr:uid="{00000000-0004-0000-2500-000008000000}"/>
    <hyperlink ref="A7" location="'Hälso- och sjukvård'!A1" display="Hälso- och sjukvård" xr:uid="{00000000-0004-0000-2500-000009000000}"/>
    <hyperlink ref="A6" location="'Kostnader och intäkter'!A1" display="Kostnader för" xr:uid="{00000000-0004-0000-2500-00000A000000}"/>
    <hyperlink ref="A5" location="'Regionernas ekonomi'!A1" display="Regionernas ekonomi" xr:uid="{00000000-0004-0000-2500-00000B000000}"/>
    <hyperlink ref="A23" location="'Trafik och infrastruktur'!A1" display="Trafik och infrastruktur, samt allmän regional utveckling" xr:uid="{00000000-0004-0000-2500-00000C000000}"/>
    <hyperlink ref="A24" location="'Utbildning och kultur'!A1" display="Utbildning och kultur" xr:uid="{00000000-0004-0000-2500-00000D000000}"/>
    <hyperlink ref="A4" location="Innehåll!A1" display="Innehåll" xr:uid="{00000000-0004-0000-2500-00000E000000}"/>
    <hyperlink ref="A12" location="'Somatik 1'!A1" display="Somatik 1" xr:uid="{63CBEB57-D10F-4686-B772-CE6FFCA4CB88}"/>
    <hyperlink ref="A13" location="'Somatik 2'!A1" display="Somatik 2" xr:uid="{C9A2C6D3-DB81-4F45-93D3-92C4B255BDB3}"/>
    <hyperlink ref="A14" location="'Somatik 3'!A1" display="Somatik 3" xr:uid="{FB1381E2-2136-4FA9-8460-468C22555629}"/>
    <hyperlink ref="A15" location="'Somatik 4'!A1" display="Somatik 4" xr:uid="{E787992B-F69E-4F0D-BDD3-0A18ABBCF429}"/>
    <hyperlink ref="A16" location="'Somatik 5'!A1" display="Somatik 5" xr:uid="{F772F034-F5A7-49FA-B72B-FA5D2C12D618}"/>
    <hyperlink ref="A17" location="'Somatik 6'!A1" display="Somatik 6" xr:uid="{B2CBCA22-F367-445F-914F-0AC394741F62}"/>
  </hyperlink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tabColor theme="0"/>
  </sheetPr>
  <dimension ref="A1:K37"/>
  <sheetViews>
    <sheetView showGridLines="0" showRowColHeaders="0" zoomScaleNormal="100" workbookViewId="0"/>
  </sheetViews>
  <sheetFormatPr defaultRowHeight="16.8" x14ac:dyDescent="0.4"/>
  <cols>
    <col min="1" max="1" width="51.5" customWidth="1"/>
    <col min="2" max="2" width="5.19921875" customWidth="1"/>
    <col min="3" max="3" width="32" customWidth="1"/>
  </cols>
  <sheetData>
    <row r="1" spans="1:11" ht="40.049999999999997" customHeight="1" x14ac:dyDescent="0.6">
      <c r="A1" s="2" t="s">
        <v>0</v>
      </c>
      <c r="B1" s="2"/>
    </row>
    <row r="2" spans="1:11" x14ac:dyDescent="0.4">
      <c r="A2" s="254"/>
      <c r="B2" s="254"/>
      <c r="C2" s="3" t="s">
        <v>163</v>
      </c>
    </row>
    <row r="3" spans="1:11" x14ac:dyDescent="0.4">
      <c r="A3" s="254"/>
      <c r="B3" s="254"/>
    </row>
    <row r="4" spans="1:11" x14ac:dyDescent="0.4">
      <c r="A4" s="277" t="s">
        <v>14</v>
      </c>
      <c r="B4" s="277"/>
      <c r="C4" s="78" t="s">
        <v>164</v>
      </c>
      <c r="D4" s="79" t="s">
        <v>61</v>
      </c>
      <c r="E4" s="79" t="s">
        <v>62</v>
      </c>
      <c r="F4" s="79" t="s">
        <v>63</v>
      </c>
      <c r="G4" s="79" t="s">
        <v>64</v>
      </c>
      <c r="H4" s="79" t="s">
        <v>379</v>
      </c>
      <c r="I4" s="79" t="s">
        <v>412</v>
      </c>
      <c r="J4" s="79" t="s">
        <v>422</v>
      </c>
    </row>
    <row r="5" spans="1:11" x14ac:dyDescent="0.4">
      <c r="A5" s="255" t="s">
        <v>0</v>
      </c>
      <c r="B5" s="255"/>
      <c r="C5" s="49" t="s">
        <v>155</v>
      </c>
      <c r="D5" s="1">
        <v>-333253</v>
      </c>
      <c r="E5" s="1">
        <v>-347964</v>
      </c>
      <c r="F5" s="1">
        <v>-367252</v>
      </c>
      <c r="G5" s="1">
        <v>-385500</v>
      </c>
      <c r="H5" s="1">
        <v>-404360</v>
      </c>
      <c r="I5" s="1">
        <v>-437429</v>
      </c>
      <c r="J5" s="1">
        <v>-441057</v>
      </c>
    </row>
    <row r="6" spans="1:11" x14ac:dyDescent="0.4">
      <c r="A6" s="296" t="s">
        <v>148</v>
      </c>
      <c r="B6" s="278"/>
      <c r="C6" s="76" t="s">
        <v>156</v>
      </c>
      <c r="D6" s="74">
        <v>56315</v>
      </c>
      <c r="E6" s="74">
        <v>57341</v>
      </c>
      <c r="F6" s="74">
        <v>64926</v>
      </c>
      <c r="G6" s="74">
        <v>71346</v>
      </c>
      <c r="H6" s="74">
        <v>89290</v>
      </c>
      <c r="I6" s="74">
        <v>100732</v>
      </c>
      <c r="J6" s="74">
        <v>93274</v>
      </c>
    </row>
    <row r="7" spans="1:11" x14ac:dyDescent="0.4">
      <c r="A7" s="297" t="s">
        <v>149</v>
      </c>
      <c r="B7" s="279"/>
      <c r="C7" s="49" t="s">
        <v>157</v>
      </c>
      <c r="D7" s="1">
        <v>-9805</v>
      </c>
      <c r="E7" s="1">
        <v>-10478</v>
      </c>
      <c r="F7" s="1">
        <v>-11374</v>
      </c>
      <c r="G7" s="1">
        <v>-12262</v>
      </c>
      <c r="H7" s="1">
        <v>-13211</v>
      </c>
      <c r="I7" s="1">
        <v>-15455</v>
      </c>
      <c r="J7" s="1">
        <v>-14487</v>
      </c>
    </row>
    <row r="8" spans="1:11" x14ac:dyDescent="0.4">
      <c r="A8" s="297" t="s">
        <v>150</v>
      </c>
      <c r="B8" s="279"/>
      <c r="C8" s="80" t="s">
        <v>158</v>
      </c>
      <c r="D8" s="75">
        <v>-286747</v>
      </c>
      <c r="E8" s="75">
        <v>-301100</v>
      </c>
      <c r="F8" s="75">
        <v>-313700</v>
      </c>
      <c r="G8" s="75">
        <v>-326416</v>
      </c>
      <c r="H8" s="75">
        <v>-328281</v>
      </c>
      <c r="I8" s="75">
        <v>-352152</v>
      </c>
      <c r="J8" s="75">
        <v>-362270</v>
      </c>
    </row>
    <row r="9" spans="1:11" x14ac:dyDescent="0.4">
      <c r="A9" s="297" t="s">
        <v>151</v>
      </c>
      <c r="B9" s="279"/>
      <c r="C9" s="76" t="s">
        <v>159</v>
      </c>
      <c r="D9" s="74">
        <v>238183</v>
      </c>
      <c r="E9" s="74">
        <v>250271</v>
      </c>
      <c r="F9" s="74">
        <v>257885</v>
      </c>
      <c r="G9" s="74">
        <v>270235</v>
      </c>
      <c r="H9" s="74">
        <v>273665</v>
      </c>
      <c r="I9" s="74">
        <v>289744</v>
      </c>
      <c r="J9" s="74">
        <v>307912</v>
      </c>
    </row>
    <row r="10" spans="1:11" x14ac:dyDescent="0.4">
      <c r="A10" s="255" t="s">
        <v>2</v>
      </c>
      <c r="B10" s="255"/>
      <c r="C10" s="49" t="s">
        <v>160</v>
      </c>
      <c r="D10" s="1">
        <v>51632</v>
      </c>
      <c r="E10" s="1">
        <v>54524</v>
      </c>
      <c r="F10" s="1">
        <v>57635</v>
      </c>
      <c r="G10" s="1">
        <v>61467</v>
      </c>
      <c r="H10" s="1">
        <v>76083</v>
      </c>
      <c r="I10" s="1">
        <v>76233</v>
      </c>
      <c r="J10" s="1">
        <v>78250</v>
      </c>
    </row>
    <row r="11" spans="1:11" x14ac:dyDescent="0.4">
      <c r="A11" s="255" t="s">
        <v>4</v>
      </c>
      <c r="B11" s="255"/>
      <c r="C11" s="76" t="s">
        <v>161</v>
      </c>
      <c r="D11" s="74">
        <v>357</v>
      </c>
      <c r="E11" s="74">
        <v>-1011</v>
      </c>
      <c r="F11" s="74">
        <v>-1273</v>
      </c>
      <c r="G11" s="74">
        <v>3646</v>
      </c>
      <c r="H11" s="74">
        <v>-2270</v>
      </c>
      <c r="I11" s="74">
        <v>7964</v>
      </c>
      <c r="J11" s="74">
        <v>-14587</v>
      </c>
    </row>
    <row r="12" spans="1:11" x14ac:dyDescent="0.4">
      <c r="A12" s="255" t="s">
        <v>6</v>
      </c>
      <c r="B12" s="255"/>
      <c r="C12" s="77" t="s">
        <v>162</v>
      </c>
      <c r="D12" s="16">
        <v>3425</v>
      </c>
      <c r="E12" s="16">
        <v>2682</v>
      </c>
      <c r="F12" s="16">
        <v>547</v>
      </c>
      <c r="G12" s="16">
        <v>8931</v>
      </c>
      <c r="H12" s="16">
        <v>19197</v>
      </c>
      <c r="I12" s="16">
        <v>21788</v>
      </c>
      <c r="J12" s="16">
        <v>9305</v>
      </c>
    </row>
    <row r="13" spans="1:11" x14ac:dyDescent="0.4">
      <c r="A13" s="255" t="s">
        <v>8</v>
      </c>
      <c r="B13" s="255"/>
      <c r="C13" s="21" t="s">
        <v>456</v>
      </c>
      <c r="K13" s="1"/>
    </row>
    <row r="14" spans="1:11" x14ac:dyDescent="0.4">
      <c r="A14" s="255" t="s">
        <v>10</v>
      </c>
      <c r="B14" s="255"/>
      <c r="C14" s="22" t="s">
        <v>455</v>
      </c>
    </row>
    <row r="15" spans="1:11" ht="15" customHeight="1" x14ac:dyDescent="0.4">
      <c r="A15" s="255" t="s">
        <v>12</v>
      </c>
      <c r="B15" s="255"/>
    </row>
    <row r="16" spans="1:11" x14ac:dyDescent="0.4">
      <c r="A16" s="255" t="s">
        <v>13</v>
      </c>
      <c r="B16" s="255"/>
    </row>
    <row r="17" spans="1:11" x14ac:dyDescent="0.4">
      <c r="A17" s="255" t="s">
        <v>1</v>
      </c>
      <c r="B17" s="255"/>
    </row>
    <row r="18" spans="1:11" x14ac:dyDescent="0.4">
      <c r="A18" s="255" t="s">
        <v>3</v>
      </c>
      <c r="B18" s="255"/>
      <c r="D18" s="1"/>
      <c r="E18" s="1"/>
      <c r="F18" s="1"/>
      <c r="G18" s="1"/>
      <c r="H18" s="1"/>
      <c r="I18" s="1"/>
      <c r="J18" s="1"/>
    </row>
    <row r="19" spans="1:11" x14ac:dyDescent="0.4">
      <c r="A19" s="255" t="s">
        <v>5</v>
      </c>
      <c r="B19" s="255"/>
      <c r="D19" s="1"/>
      <c r="E19" s="1"/>
      <c r="F19" s="1"/>
      <c r="G19" s="1"/>
      <c r="H19" s="1"/>
      <c r="I19" s="1"/>
      <c r="J19" s="1"/>
    </row>
    <row r="20" spans="1:11" x14ac:dyDescent="0.4">
      <c r="A20" s="255" t="s">
        <v>7</v>
      </c>
      <c r="B20" s="255"/>
      <c r="D20" s="1"/>
      <c r="E20" s="1"/>
      <c r="F20" s="1"/>
      <c r="G20" s="1"/>
      <c r="H20" s="1"/>
      <c r="I20" s="1"/>
      <c r="J20" s="1"/>
    </row>
    <row r="21" spans="1:11" x14ac:dyDescent="0.4">
      <c r="A21" s="255" t="s">
        <v>9</v>
      </c>
      <c r="B21" s="255"/>
      <c r="D21" s="1"/>
      <c r="E21" s="1"/>
      <c r="F21" s="1"/>
      <c r="G21" s="1"/>
      <c r="H21" s="1"/>
      <c r="I21" s="1"/>
      <c r="J21" s="1"/>
    </row>
    <row r="22" spans="1:11" x14ac:dyDescent="0.4">
      <c r="A22" s="280" t="s">
        <v>11</v>
      </c>
      <c r="B22" s="280"/>
      <c r="D22" s="1"/>
      <c r="E22" s="1"/>
      <c r="F22" s="1"/>
      <c r="G22" s="1"/>
      <c r="H22" s="1"/>
      <c r="I22" s="1"/>
      <c r="J22" s="1"/>
    </row>
    <row r="23" spans="1:11" x14ac:dyDescent="0.4">
      <c r="A23" s="60"/>
      <c r="B23" s="60"/>
      <c r="D23" s="1"/>
      <c r="E23" s="1"/>
      <c r="F23" s="1"/>
      <c r="G23" s="1"/>
      <c r="H23" s="1"/>
      <c r="I23" s="1"/>
      <c r="J23" s="1"/>
    </row>
    <row r="24" spans="1:11" x14ac:dyDescent="0.4">
      <c r="A24" s="60"/>
      <c r="B24" s="60"/>
      <c r="D24" s="1"/>
      <c r="E24" s="1"/>
      <c r="F24" s="1"/>
      <c r="G24" s="1"/>
      <c r="H24" s="1"/>
      <c r="I24" s="1"/>
      <c r="J24" s="1"/>
    </row>
    <row r="25" spans="1:11" x14ac:dyDescent="0.4">
      <c r="A25" s="60"/>
      <c r="B25" s="60"/>
      <c r="D25" s="1"/>
      <c r="E25" s="1"/>
      <c r="F25" s="1"/>
      <c r="G25" s="1"/>
      <c r="H25" s="1"/>
      <c r="I25" s="1"/>
      <c r="J25" s="1"/>
      <c r="K25" s="1"/>
    </row>
    <row r="26" spans="1:11" x14ac:dyDescent="0.4">
      <c r="A26" s="60"/>
      <c r="B26" s="60"/>
      <c r="D26" s="1"/>
      <c r="E26" s="1"/>
      <c r="F26" s="1"/>
      <c r="G26" s="1"/>
      <c r="H26" s="1"/>
      <c r="I26" s="1"/>
      <c r="J26" s="1"/>
      <c r="K26" s="1"/>
    </row>
    <row r="27" spans="1:11" x14ac:dyDescent="0.4">
      <c r="A27" s="60"/>
      <c r="B27" s="60"/>
      <c r="D27" s="1"/>
      <c r="E27" s="1"/>
      <c r="F27" s="1"/>
      <c r="G27" s="1"/>
      <c r="H27" s="1"/>
      <c r="I27" s="1"/>
      <c r="J27" s="1"/>
      <c r="K27" s="1"/>
    </row>
    <row r="28" spans="1:11" x14ac:dyDescent="0.4">
      <c r="A28" s="60"/>
      <c r="B28" s="60"/>
      <c r="D28" s="1"/>
      <c r="E28" s="1"/>
      <c r="F28" s="1"/>
      <c r="G28" s="1"/>
      <c r="H28" s="1"/>
      <c r="I28" s="1"/>
      <c r="J28" s="1"/>
      <c r="K28" s="1"/>
    </row>
    <row r="29" spans="1:11" x14ac:dyDescent="0.4">
      <c r="A29" s="60"/>
      <c r="B29" s="60"/>
      <c r="D29" s="1"/>
      <c r="E29" s="1"/>
      <c r="F29" s="1"/>
      <c r="G29" s="1"/>
      <c r="H29" s="1"/>
      <c r="I29" s="1"/>
      <c r="J29" s="1"/>
      <c r="K29" s="1"/>
    </row>
    <row r="30" spans="1:11" x14ac:dyDescent="0.4">
      <c r="A30" s="60"/>
      <c r="B30" s="60"/>
      <c r="D30" s="1"/>
      <c r="E30" s="1"/>
      <c r="F30" s="1"/>
      <c r="G30" s="1"/>
      <c r="H30" s="1"/>
      <c r="I30" s="1"/>
      <c r="J30" s="1"/>
      <c r="K30" s="1"/>
    </row>
    <row r="31" spans="1:11" x14ac:dyDescent="0.4">
      <c r="A31" s="60"/>
      <c r="B31" s="60"/>
      <c r="D31" s="1"/>
      <c r="E31" s="1"/>
      <c r="F31" s="1"/>
      <c r="G31" s="1"/>
      <c r="H31" s="1"/>
      <c r="I31" s="1"/>
      <c r="J31" s="1"/>
      <c r="K31" s="1"/>
    </row>
    <row r="32" spans="1:11" x14ac:dyDescent="0.4">
      <c r="A32" s="60"/>
      <c r="B32" s="60"/>
      <c r="D32" s="1"/>
      <c r="E32" s="1"/>
      <c r="F32" s="1"/>
      <c r="G32" s="1"/>
      <c r="H32" s="1"/>
      <c r="I32" s="1"/>
      <c r="J32" s="1"/>
      <c r="K32" s="1"/>
    </row>
    <row r="33" spans="1:10" x14ac:dyDescent="0.4">
      <c r="A33" s="60"/>
      <c r="B33" s="60"/>
      <c r="D33" s="1"/>
      <c r="E33" s="1"/>
      <c r="F33" s="1"/>
      <c r="G33" s="1"/>
      <c r="H33" s="1"/>
      <c r="I33" s="1"/>
      <c r="J33" s="1"/>
    </row>
    <row r="34" spans="1:10" x14ac:dyDescent="0.4">
      <c r="A34" s="60"/>
      <c r="B34" s="60"/>
      <c r="D34" s="1"/>
      <c r="E34" s="1"/>
      <c r="F34" s="1"/>
      <c r="G34" s="1"/>
      <c r="H34" s="1"/>
      <c r="I34" s="1"/>
      <c r="J34" s="1"/>
    </row>
    <row r="35" spans="1:10" x14ac:dyDescent="0.4">
      <c r="D35" s="1"/>
      <c r="E35" s="1"/>
      <c r="F35" s="1"/>
      <c r="G35" s="1"/>
      <c r="H35" s="1"/>
      <c r="I35" s="1"/>
      <c r="J35" s="1"/>
    </row>
    <row r="36" spans="1:10" x14ac:dyDescent="0.4">
      <c r="D36" s="1"/>
      <c r="E36" s="1"/>
      <c r="F36" s="1"/>
      <c r="G36" s="1"/>
      <c r="H36" s="1"/>
      <c r="I36" s="1"/>
      <c r="J36" s="1"/>
    </row>
    <row r="37" spans="1:10" x14ac:dyDescent="0.4">
      <c r="D37" s="1"/>
      <c r="E37" s="1"/>
      <c r="F37" s="1"/>
      <c r="G37" s="1"/>
      <c r="H37" s="1"/>
      <c r="I37" s="1"/>
      <c r="J37" s="1"/>
    </row>
  </sheetData>
  <conditionalFormatting sqref="A1:B1">
    <cfRule type="colorScale" priority="1">
      <colorScale>
        <cfvo type="min"/>
        <cfvo type="percentile" val="50"/>
        <cfvo type="max"/>
        <color theme="3"/>
        <color theme="3" tint="0.79995117038483843"/>
        <color theme="0"/>
      </colorScale>
    </cfRule>
    <cfRule type="colorScale" priority="2">
      <colorScale>
        <cfvo type="min"/>
        <cfvo type="percentile" val="50"/>
        <cfvo type="max"/>
        <color theme="3"/>
        <color theme="3" tint="0.79995117038483843"/>
        <color theme="0"/>
      </colorScale>
    </cfRule>
  </conditionalFormatting>
  <hyperlinks>
    <hyperlink ref="A20" location="'Regional utveckling'!A1" display="Regional utveckling" xr:uid="{00000000-0004-0000-0200-000000000000}"/>
    <hyperlink ref="A19" location="'Läkemedel'!A1" display="Läkemedel" xr:uid="{00000000-0004-0000-0200-000001000000}"/>
    <hyperlink ref="A18" location="'Övrig hälso- och sjukvård'!A1" display="Övrig hälso- och sjukvård" xr:uid="{00000000-0004-0000-0200-000002000000}"/>
    <hyperlink ref="A17" location="'Tandvård'!A1" display="Tandvård" xr:uid="{00000000-0004-0000-0200-000003000000}"/>
    <hyperlink ref="A16" location="'Specialiserad psykiatrisk vård'!A1" display="Specialiserad psykiatrisk vård" xr:uid="{00000000-0004-0000-0200-000004000000}"/>
    <hyperlink ref="A15" location="'Specialiserad somatisk vård'!A1" display="Specialiserad somatisk vård" xr:uid="{00000000-0004-0000-0200-000005000000}"/>
    <hyperlink ref="A14" location="'Vårdcentraler'!A1" display="Vårdcentraler" xr:uid="{00000000-0004-0000-0200-000006000000}"/>
    <hyperlink ref="A13" location="'Primärvård'!A1" display="Primärvård" xr:uid="{00000000-0004-0000-0200-000007000000}"/>
    <hyperlink ref="A12" location="'Vårdplatser'!A1" display="Vårdplatser" xr:uid="{00000000-0004-0000-0200-000008000000}"/>
    <hyperlink ref="A11" location="'Hälso- och sjukvård'!A1" display="Hälso- och sjukvård" xr:uid="{00000000-0004-0000-0200-000009000000}"/>
    <hyperlink ref="A5" location="'Regionernas ekonomi'!A1" display="Regionernas ekonomi" xr:uid="{00000000-0004-0000-0200-00000B000000}"/>
    <hyperlink ref="A21" location="'Trafik och infrastruktur'!A1" display="Trafik och infrastruktur, samt allmän regional utveckling" xr:uid="{00000000-0004-0000-0200-00000C000000}"/>
    <hyperlink ref="A22" location="'Utbildning och kultur'!A1" display="Utbildning och kultur" xr:uid="{00000000-0004-0000-0200-00000D000000}"/>
    <hyperlink ref="A4" location="Innehåll!A1" display="Innehåll" xr:uid="{00000000-0004-0000-0200-00000E000000}"/>
    <hyperlink ref="A6" location="'Kostnader och intäkter'!A1" display="Resultaträkning" xr:uid="{00000000-0004-0000-0200-00000F000000}"/>
    <hyperlink ref="A7" location="'Balansräkning'!A1" display="Balansräkning" xr:uid="{00000000-0004-0000-0200-000010000000}"/>
    <hyperlink ref="A8" location="'kostnadsslag'!A1" display="kostnadsslag" xr:uid="{00000000-0004-0000-0200-000011000000}"/>
    <hyperlink ref="A9" location="'intäktsslag'!A1" display="intäktsslag" xr:uid="{00000000-0004-0000-0200-000012000000}"/>
    <hyperlink ref="A10" location="'Kostnader och intäkter'!A1" display="Kostnader för hälso- och sjukvård respektive regional utveckling" xr:uid="{48EE8A78-4BFA-4495-AB84-421B293ECFF6}"/>
  </hyperlinks>
  <pageMargins left="0.7" right="0.7" top="0.75" bottom="0.75" header="0.3" footer="0.3"/>
  <pageSetup paperSize="9" orientation="landscape" r:id="rId1"/>
  <colBreaks count="1" manualBreakCount="1">
    <brk id="2" max="1048575" man="1"/>
  </colBreaks>
  <ignoredErrors>
    <ignoredError sqref="D4 E4:J4" numberStoredAsText="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47">
    <tabColor theme="9" tint="0.39997558519241921"/>
  </sheetPr>
  <dimension ref="A1:M47"/>
  <sheetViews>
    <sheetView showGridLines="0" showRowColHeaders="0" zoomScaleNormal="100" workbookViewId="0"/>
  </sheetViews>
  <sheetFormatPr defaultRowHeight="16.8" x14ac:dyDescent="0.4"/>
  <cols>
    <col min="1" max="1" width="59.5" customWidth="1"/>
    <col min="2" max="2" width="5.19921875" customWidth="1"/>
    <col min="3" max="3" width="19.19921875" customWidth="1"/>
    <col min="6" max="6" width="11.5" customWidth="1"/>
  </cols>
  <sheetData>
    <row r="1" spans="1:3" ht="40.049999999999997" customHeight="1" x14ac:dyDescent="0.6">
      <c r="A1" s="285" t="s">
        <v>12</v>
      </c>
    </row>
    <row r="2" spans="1:3" x14ac:dyDescent="0.4">
      <c r="A2" s="42"/>
    </row>
    <row r="3" spans="1:3" x14ac:dyDescent="0.4">
      <c r="A3" s="254"/>
      <c r="C3" s="3" t="s">
        <v>478</v>
      </c>
    </row>
    <row r="4" spans="1:3" x14ac:dyDescent="0.4">
      <c r="A4" s="261" t="s">
        <v>14</v>
      </c>
      <c r="C4" s="3" t="s">
        <v>479</v>
      </c>
    </row>
    <row r="5" spans="1:3" x14ac:dyDescent="0.4">
      <c r="A5" s="255" t="s">
        <v>0</v>
      </c>
      <c r="C5" s="21" t="s">
        <v>294</v>
      </c>
    </row>
    <row r="6" spans="1:3" x14ac:dyDescent="0.4">
      <c r="A6" s="11" t="s">
        <v>2</v>
      </c>
    </row>
    <row r="7" spans="1:3" x14ac:dyDescent="0.4">
      <c r="A7" s="11" t="s">
        <v>4</v>
      </c>
    </row>
    <row r="8" spans="1:3" x14ac:dyDescent="0.4">
      <c r="A8" s="11" t="s">
        <v>6</v>
      </c>
    </row>
    <row r="9" spans="1:3" x14ac:dyDescent="0.4">
      <c r="A9" s="11" t="s">
        <v>8</v>
      </c>
    </row>
    <row r="10" spans="1:3" x14ac:dyDescent="0.4">
      <c r="A10" s="11" t="s">
        <v>10</v>
      </c>
    </row>
    <row r="11" spans="1:3" x14ac:dyDescent="0.4">
      <c r="A11" s="11" t="s">
        <v>12</v>
      </c>
    </row>
    <row r="12" spans="1:3" x14ac:dyDescent="0.4">
      <c r="A12" s="284" t="s">
        <v>120</v>
      </c>
    </row>
    <row r="13" spans="1:3" x14ac:dyDescent="0.4">
      <c r="A13" s="284" t="s">
        <v>121</v>
      </c>
    </row>
    <row r="14" spans="1:3" x14ac:dyDescent="0.4">
      <c r="A14" s="283" t="s">
        <v>122</v>
      </c>
    </row>
    <row r="15" spans="1:3" x14ac:dyDescent="0.4">
      <c r="A15" s="284" t="s">
        <v>123</v>
      </c>
    </row>
    <row r="16" spans="1:3" x14ac:dyDescent="0.4">
      <c r="A16" s="284" t="s">
        <v>124</v>
      </c>
    </row>
    <row r="17" spans="1:13" x14ac:dyDescent="0.4">
      <c r="A17" s="284" t="s">
        <v>125</v>
      </c>
    </row>
    <row r="18" spans="1:13" x14ac:dyDescent="0.4">
      <c r="A18" s="11" t="s">
        <v>13</v>
      </c>
    </row>
    <row r="19" spans="1:13" x14ac:dyDescent="0.4">
      <c r="A19" s="11" t="s">
        <v>1</v>
      </c>
    </row>
    <row r="20" spans="1:13" x14ac:dyDescent="0.4">
      <c r="A20" s="11" t="s">
        <v>3</v>
      </c>
    </row>
    <row r="21" spans="1:13" x14ac:dyDescent="0.4">
      <c r="A21" s="11" t="s">
        <v>5</v>
      </c>
    </row>
    <row r="22" spans="1:13" x14ac:dyDescent="0.4">
      <c r="A22" s="11" t="s">
        <v>7</v>
      </c>
    </row>
    <row r="23" spans="1:13" x14ac:dyDescent="0.4">
      <c r="A23" s="11" t="s">
        <v>9</v>
      </c>
    </row>
    <row r="24" spans="1:13" x14ac:dyDescent="0.4">
      <c r="A24" s="59" t="s">
        <v>11</v>
      </c>
      <c r="F24" s="31">
        <f>$E$47</f>
        <v>17920.952805869038</v>
      </c>
    </row>
    <row r="25" spans="1:13" x14ac:dyDescent="0.4">
      <c r="A25" s="60"/>
      <c r="C25" s="101" t="s">
        <v>57</v>
      </c>
      <c r="D25" s="101" t="s">
        <v>412</v>
      </c>
      <c r="E25" s="101" t="s">
        <v>422</v>
      </c>
      <c r="F25" s="199" t="s">
        <v>430</v>
      </c>
      <c r="K25" s="30"/>
      <c r="L25" s="30"/>
      <c r="M25" s="30"/>
    </row>
    <row r="26" spans="1:13" x14ac:dyDescent="0.4">
      <c r="A26" s="60"/>
      <c r="C26" s="197" t="s">
        <v>47</v>
      </c>
      <c r="D26" s="197">
        <v>17246.212329807931</v>
      </c>
      <c r="E26" s="197">
        <v>18017.833409220471</v>
      </c>
      <c r="F26" s="15">
        <f t="shared" ref="F26:F47" si="0">$E$47</f>
        <v>17920.952805869038</v>
      </c>
      <c r="K26" s="30"/>
      <c r="L26" s="30"/>
      <c r="M26" s="30"/>
    </row>
    <row r="27" spans="1:13" x14ac:dyDescent="0.4">
      <c r="A27" s="60"/>
      <c r="C27" s="74" t="s">
        <v>49</v>
      </c>
      <c r="D27" s="74">
        <v>17796.296952605651</v>
      </c>
      <c r="E27" s="74">
        <v>17545.085629002551</v>
      </c>
      <c r="F27" s="15">
        <f t="shared" si="0"/>
        <v>17920.952805869038</v>
      </c>
      <c r="K27" s="30"/>
      <c r="L27" s="30"/>
      <c r="M27" s="30"/>
    </row>
    <row r="28" spans="1:13" x14ac:dyDescent="0.4">
      <c r="A28" s="60"/>
      <c r="C28" s="1" t="s">
        <v>48</v>
      </c>
      <c r="D28" s="1">
        <v>18946.259290061993</v>
      </c>
      <c r="E28" s="1">
        <v>20184.025964582936</v>
      </c>
      <c r="F28" s="15">
        <f t="shared" si="0"/>
        <v>17920.952805869038</v>
      </c>
      <c r="K28" s="30"/>
      <c r="L28" s="30"/>
      <c r="M28" s="30"/>
    </row>
    <row r="29" spans="1:13" x14ac:dyDescent="0.4">
      <c r="A29" s="13"/>
      <c r="C29" s="74" t="s">
        <v>56</v>
      </c>
      <c r="D29" s="74">
        <v>18277.46836305418</v>
      </c>
      <c r="E29" s="74">
        <v>19147.637695163507</v>
      </c>
      <c r="F29" s="15">
        <f t="shared" si="0"/>
        <v>17920.952805869038</v>
      </c>
      <c r="K29" s="30"/>
      <c r="L29" s="30"/>
      <c r="M29" s="30"/>
    </row>
    <row r="30" spans="1:13" x14ac:dyDescent="0.4">
      <c r="A30" s="60"/>
      <c r="C30" s="1" t="s">
        <v>42</v>
      </c>
      <c r="D30" s="1">
        <v>17123.739148837809</v>
      </c>
      <c r="E30" s="1">
        <v>17504.124753124383</v>
      </c>
      <c r="F30" s="15">
        <f t="shared" si="0"/>
        <v>17920.952805869038</v>
      </c>
      <c r="K30" s="30"/>
      <c r="L30" s="30"/>
      <c r="M30" s="30"/>
    </row>
    <row r="31" spans="1:13" x14ac:dyDescent="0.4">
      <c r="A31" s="60"/>
      <c r="C31" s="74" t="s">
        <v>44</v>
      </c>
      <c r="D31" s="74">
        <v>17940.395396872234</v>
      </c>
      <c r="E31" s="74">
        <v>18254.337240316148</v>
      </c>
      <c r="F31" s="15">
        <f t="shared" si="0"/>
        <v>17920.952805869038</v>
      </c>
      <c r="K31" s="30"/>
      <c r="L31" s="30"/>
      <c r="M31" s="30"/>
    </row>
    <row r="32" spans="1:13" x14ac:dyDescent="0.4">
      <c r="A32" s="60"/>
      <c r="C32" s="1" t="s">
        <v>43</v>
      </c>
      <c r="D32" s="1">
        <v>17784.970162840094</v>
      </c>
      <c r="E32" s="1">
        <v>18695.173004024851</v>
      </c>
      <c r="F32" s="15">
        <f t="shared" si="0"/>
        <v>17920.952805869038</v>
      </c>
      <c r="K32" s="30"/>
      <c r="L32" s="30"/>
      <c r="M32" s="30"/>
    </row>
    <row r="33" spans="1:13" x14ac:dyDescent="0.4">
      <c r="A33" s="60"/>
      <c r="C33" s="74" t="s">
        <v>38</v>
      </c>
      <c r="D33" s="74">
        <v>21835.707611350634</v>
      </c>
      <c r="E33" s="74">
        <v>25223.546335801744</v>
      </c>
      <c r="F33" s="15">
        <f t="shared" si="0"/>
        <v>17920.952805869038</v>
      </c>
      <c r="K33" s="30"/>
      <c r="L33" s="30"/>
      <c r="M33" s="30"/>
    </row>
    <row r="34" spans="1:13" x14ac:dyDescent="0.4">
      <c r="A34" s="60"/>
      <c r="C34" s="1" t="s">
        <v>36</v>
      </c>
      <c r="D34" s="1">
        <v>20303.642323688004</v>
      </c>
      <c r="E34" s="1">
        <v>20733.304081486705</v>
      </c>
      <c r="F34" s="15">
        <f t="shared" si="0"/>
        <v>17920.952805869038</v>
      </c>
      <c r="K34" s="30"/>
      <c r="L34" s="30"/>
      <c r="M34" s="30"/>
    </row>
    <row r="35" spans="1:13" x14ac:dyDescent="0.4">
      <c r="C35" s="74" t="s">
        <v>46</v>
      </c>
      <c r="D35" s="74">
        <v>18293.313367916289</v>
      </c>
      <c r="E35" s="74">
        <v>18126.241106493278</v>
      </c>
      <c r="F35" s="15">
        <f t="shared" si="0"/>
        <v>17920.952805869038</v>
      </c>
      <c r="K35" s="30"/>
      <c r="L35" s="30"/>
      <c r="M35" s="30"/>
    </row>
    <row r="36" spans="1:13" x14ac:dyDescent="0.4">
      <c r="C36" s="1" t="s">
        <v>40</v>
      </c>
      <c r="D36" s="1">
        <v>15682.445588682207</v>
      </c>
      <c r="E36" s="1">
        <v>16884.165623226032</v>
      </c>
      <c r="F36" s="15">
        <f t="shared" si="0"/>
        <v>17920.952805869038</v>
      </c>
      <c r="K36" s="30"/>
      <c r="L36" s="30"/>
      <c r="M36" s="30"/>
    </row>
    <row r="37" spans="1:13" x14ac:dyDescent="0.4">
      <c r="C37" s="74" t="s">
        <v>54</v>
      </c>
      <c r="D37" s="74">
        <v>13915.164491801343</v>
      </c>
      <c r="E37" s="74">
        <v>14795.389206302994</v>
      </c>
      <c r="F37" s="15">
        <f t="shared" si="0"/>
        <v>17920.952805869038</v>
      </c>
      <c r="K37" s="30"/>
      <c r="L37" s="30"/>
      <c r="M37" s="30"/>
    </row>
    <row r="38" spans="1:13" x14ac:dyDescent="0.4">
      <c r="C38" s="1" t="s">
        <v>50</v>
      </c>
      <c r="D38" s="1">
        <v>18067.742291208207</v>
      </c>
      <c r="E38" s="1">
        <v>18841.907792359212</v>
      </c>
      <c r="F38" s="15">
        <f t="shared" si="0"/>
        <v>17920.952805869038</v>
      </c>
      <c r="K38" s="30"/>
      <c r="L38" s="30"/>
      <c r="M38" s="30"/>
    </row>
    <row r="39" spans="1:13" x14ac:dyDescent="0.4">
      <c r="C39" s="74" t="s">
        <v>55</v>
      </c>
      <c r="D39" s="74">
        <v>17493.937260424002</v>
      </c>
      <c r="E39" s="74">
        <v>19173.609035259866</v>
      </c>
      <c r="F39" s="15">
        <f t="shared" si="0"/>
        <v>17920.952805869038</v>
      </c>
      <c r="K39" s="30"/>
      <c r="L39" s="30"/>
      <c r="M39" s="30"/>
    </row>
    <row r="40" spans="1:13" x14ac:dyDescent="0.4">
      <c r="C40" s="1" t="s">
        <v>53</v>
      </c>
      <c r="D40" s="1">
        <v>17407.076822706629</v>
      </c>
      <c r="E40" s="1">
        <v>18064.713782404091</v>
      </c>
      <c r="F40" s="15">
        <f t="shared" si="0"/>
        <v>17920.952805869038</v>
      </c>
      <c r="K40" s="30"/>
      <c r="L40" s="30"/>
      <c r="M40" s="30"/>
    </row>
    <row r="41" spans="1:13" x14ac:dyDescent="0.4">
      <c r="C41" s="74" t="s">
        <v>37</v>
      </c>
      <c r="D41" s="74">
        <v>17667.231879384301</v>
      </c>
      <c r="E41" s="74">
        <v>18743.713364087267</v>
      </c>
      <c r="F41" s="15">
        <f t="shared" si="0"/>
        <v>17920.952805869038</v>
      </c>
      <c r="K41" s="30"/>
      <c r="L41" s="30"/>
      <c r="M41" s="30"/>
    </row>
    <row r="42" spans="1:13" x14ac:dyDescent="0.4">
      <c r="C42" s="1" t="s">
        <v>39</v>
      </c>
      <c r="D42" s="1">
        <v>19015.383973839947</v>
      </c>
      <c r="E42" s="1">
        <v>20237.772070134408</v>
      </c>
      <c r="F42" s="15">
        <f t="shared" si="0"/>
        <v>17920.952805869038</v>
      </c>
      <c r="K42" s="30"/>
      <c r="L42" s="30"/>
      <c r="M42" s="30"/>
    </row>
    <row r="43" spans="1:13" x14ac:dyDescent="0.4">
      <c r="C43" s="74" t="s">
        <v>52</v>
      </c>
      <c r="D43" s="74">
        <v>21134.921967460166</v>
      </c>
      <c r="E43" s="74">
        <v>21671.839352146835</v>
      </c>
      <c r="F43" s="15">
        <f t="shared" si="0"/>
        <v>17920.952805869038</v>
      </c>
      <c r="K43" s="30"/>
      <c r="L43" s="30"/>
      <c r="M43" s="30"/>
    </row>
    <row r="44" spans="1:13" x14ac:dyDescent="0.4">
      <c r="C44" s="1" t="s">
        <v>41</v>
      </c>
      <c r="D44" s="1">
        <v>17659.442349341934</v>
      </c>
      <c r="E44" s="1">
        <v>19062.335117208109</v>
      </c>
      <c r="F44" s="15">
        <f t="shared" si="0"/>
        <v>17920.952805869038</v>
      </c>
      <c r="K44" s="30"/>
      <c r="L44" s="30"/>
      <c r="M44" s="30"/>
    </row>
    <row r="45" spans="1:13" x14ac:dyDescent="0.4">
      <c r="C45" s="74" t="s">
        <v>51</v>
      </c>
      <c r="D45" s="74">
        <v>16979.709574851673</v>
      </c>
      <c r="E45" s="74">
        <v>18910.946633127634</v>
      </c>
      <c r="F45" s="15">
        <f t="shared" si="0"/>
        <v>17920.952805869038</v>
      </c>
      <c r="K45" s="30"/>
      <c r="L45" s="30"/>
      <c r="M45" s="30"/>
    </row>
    <row r="46" spans="1:13" x14ac:dyDescent="0.4">
      <c r="C46" s="1" t="s">
        <v>45</v>
      </c>
      <c r="D46" s="1">
        <v>18138.273800226678</v>
      </c>
      <c r="E46" s="1">
        <v>19066.767799596269</v>
      </c>
      <c r="F46" s="15">
        <f t="shared" si="0"/>
        <v>17920.952805869038</v>
      </c>
      <c r="K46" s="30"/>
      <c r="L46" s="30"/>
      <c r="M46" s="30"/>
    </row>
    <row r="47" spans="1:13" x14ac:dyDescent="0.4">
      <c r="C47" s="198" t="s">
        <v>58</v>
      </c>
      <c r="D47" s="198">
        <v>17195.700064010631</v>
      </c>
      <c r="E47" s="198">
        <v>17920.952805869038</v>
      </c>
      <c r="F47" s="15">
        <f t="shared" si="0"/>
        <v>17920.952805869038</v>
      </c>
    </row>
  </sheetData>
  <hyperlinks>
    <hyperlink ref="A22" location="'Regional utveckling'!A1" display="Regional utveckling" xr:uid="{00000000-0004-0000-2600-000000000000}"/>
    <hyperlink ref="A21" location="'Läkemedel'!A1" display="Läkemedel" xr:uid="{00000000-0004-0000-2600-000001000000}"/>
    <hyperlink ref="A20" location="'Övrig hälso- och sjukvård'!A1" display="Övrig hälso- och sjukvård" xr:uid="{00000000-0004-0000-2600-000002000000}"/>
    <hyperlink ref="A19" location="'Tandvård'!A1" display="Tandvård" xr:uid="{00000000-0004-0000-2600-000003000000}"/>
    <hyperlink ref="A18" location="'Specialiserad psykiatrisk vård'!A1" display="Specialiserad psykiatrisk vård" xr:uid="{00000000-0004-0000-2600-000004000000}"/>
    <hyperlink ref="A11" location="'Specialiserad somatisk vård'!A1" display="Specialiserad somatisk vård" xr:uid="{00000000-0004-0000-2600-000005000000}"/>
    <hyperlink ref="A10" location="'Vårdcentraler'!A1" display="Vårdcentraler" xr:uid="{00000000-0004-0000-2600-000006000000}"/>
    <hyperlink ref="A9" location="'Primärvård'!A1" display="Primärvård" xr:uid="{00000000-0004-0000-2600-000007000000}"/>
    <hyperlink ref="A8" location="'Vårdplatser'!A1" display="Vårdplatser" xr:uid="{00000000-0004-0000-2600-000008000000}"/>
    <hyperlink ref="A7" location="'Hälso- och sjukvård'!A1" display="Hälso- och sjukvård" xr:uid="{00000000-0004-0000-2600-000009000000}"/>
    <hyperlink ref="A6" location="'Kostnader och intäkter'!A1" display="Kostnader för" xr:uid="{00000000-0004-0000-2600-00000A000000}"/>
    <hyperlink ref="A5" location="'Regionernas ekonomi'!A1" display="Regionernas ekonomi" xr:uid="{00000000-0004-0000-2600-00000B000000}"/>
    <hyperlink ref="A23" location="'Trafik och infrastruktur'!A1" display="Trafik och infrastruktur, samt allmän regional utveckling" xr:uid="{00000000-0004-0000-2600-00000C000000}"/>
    <hyperlink ref="A24" location="'Utbildning och kultur'!A1" display="Utbildning och kultur" xr:uid="{00000000-0004-0000-2600-00000D000000}"/>
    <hyperlink ref="A4" location="Innehåll!A1" display="Innehåll" xr:uid="{00000000-0004-0000-2600-00000E000000}"/>
    <hyperlink ref="A12" location="'Somatik 1'!A1" display="Somatik 1" xr:uid="{653C8940-8E89-4BB5-8CC8-C1CEC2D390A1}"/>
    <hyperlink ref="A13" location="'Somatik 2'!A1" display="Somatik 2" xr:uid="{6B3A2183-639B-41FD-94F1-1974AAAB717A}"/>
    <hyperlink ref="A14" location="'Somatik 3'!A1" display="Somatik 3" xr:uid="{D2BE5844-5568-4340-8BBC-C17226C8AD6C}"/>
    <hyperlink ref="A15" location="'Somatik 4'!A1" display="Somatik 4" xr:uid="{C5057BF8-971B-4647-9DF5-9015096E986F}"/>
    <hyperlink ref="A16" location="'Somatik 5'!A1" display="Somatik 5" xr:uid="{37B7A626-F16C-4E2E-A0BE-B9EBB2538237}"/>
    <hyperlink ref="A17" location="'Somatik 6'!A1" display="Somatik 6" xr:uid="{DB52EFC3-6620-4968-B02E-C4D58C5378C1}"/>
  </hyperlinks>
  <pageMargins left="0.70866141732283472" right="0.70866141732283472" top="0.74803149606299213" bottom="0.74803149606299213" header="0.31496062992125984" footer="0.31496062992125984"/>
  <pageSetup paperSize="9" orientation="landscape" r:id="rId1"/>
  <rowBreaks count="1" manualBreakCount="1">
    <brk id="23" max="16383" man="1"/>
  </rowBreaks>
  <colBreaks count="1" manualBreakCount="1">
    <brk id="2" max="1048575" man="1"/>
  </colBreaks>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48">
    <tabColor theme="9" tint="0.39997558519241921"/>
  </sheetPr>
  <dimension ref="A1:I34"/>
  <sheetViews>
    <sheetView showGridLines="0" showRowColHeaders="0" zoomScaleNormal="100" workbookViewId="0"/>
  </sheetViews>
  <sheetFormatPr defaultRowHeight="16.8" x14ac:dyDescent="0.4"/>
  <cols>
    <col min="1" max="1" width="59.5" customWidth="1"/>
    <col min="2" max="2" width="5.19921875" customWidth="1"/>
    <col min="3" max="3" width="39.69921875" customWidth="1"/>
    <col min="4" max="4" width="18.09765625" bestFit="1" customWidth="1"/>
    <col min="5" max="6" width="11.796875" bestFit="1" customWidth="1"/>
    <col min="7" max="7" width="18.69921875" customWidth="1"/>
    <col min="8" max="8" width="11.796875" bestFit="1" customWidth="1"/>
    <col min="9" max="9" width="11.3984375" bestFit="1" customWidth="1"/>
    <col min="11" max="11" width="8"/>
    <col min="12" max="12" width="25.59765625" customWidth="1"/>
    <col min="13" max="13" width="20.69921875" bestFit="1" customWidth="1"/>
    <col min="14" max="15" width="8.59765625" bestFit="1" customWidth="1"/>
    <col min="16" max="16" width="20.69921875" bestFit="1" customWidth="1"/>
    <col min="17" max="17" width="7.69921875" bestFit="1" customWidth="1"/>
    <col min="18" max="18" width="8.59765625" bestFit="1" customWidth="1"/>
  </cols>
  <sheetData>
    <row r="1" spans="1:9" ht="40.049999999999997" customHeight="1" x14ac:dyDescent="0.5">
      <c r="A1" s="257" t="s">
        <v>12</v>
      </c>
    </row>
    <row r="2" spans="1:9" x14ac:dyDescent="0.4">
      <c r="A2" s="42"/>
    </row>
    <row r="3" spans="1:9" x14ac:dyDescent="0.4">
      <c r="A3" s="254"/>
      <c r="C3" s="73" t="s">
        <v>312</v>
      </c>
      <c r="D3" s="73">
        <v>2021</v>
      </c>
      <c r="E3" s="95"/>
      <c r="F3" s="95"/>
      <c r="G3" s="73">
        <v>2022</v>
      </c>
      <c r="H3" s="95"/>
      <c r="I3" s="95"/>
    </row>
    <row r="4" spans="1:9" x14ac:dyDescent="0.4">
      <c r="A4" s="261" t="s">
        <v>14</v>
      </c>
      <c r="C4" s="73"/>
      <c r="D4" s="336" t="s">
        <v>523</v>
      </c>
      <c r="E4" s="73"/>
      <c r="F4" s="73"/>
      <c r="G4" s="336" t="s">
        <v>398</v>
      </c>
      <c r="H4" s="73"/>
      <c r="I4" s="73"/>
    </row>
    <row r="5" spans="1:9" ht="15" customHeight="1" x14ac:dyDescent="0.4">
      <c r="A5" s="255" t="s">
        <v>0</v>
      </c>
      <c r="C5" s="96"/>
      <c r="D5" s="342"/>
      <c r="E5" s="145" t="s">
        <v>22</v>
      </c>
      <c r="F5" s="147" t="s">
        <v>25</v>
      </c>
      <c r="G5" s="342"/>
      <c r="H5" s="145" t="s">
        <v>22</v>
      </c>
      <c r="I5" s="145" t="s">
        <v>25</v>
      </c>
    </row>
    <row r="6" spans="1:9" x14ac:dyDescent="0.4">
      <c r="A6" s="11" t="s">
        <v>2</v>
      </c>
      <c r="C6" s="74" t="s">
        <v>107</v>
      </c>
      <c r="D6" s="74">
        <v>5509074.415</v>
      </c>
      <c r="E6" s="74">
        <v>10327353.049924359</v>
      </c>
      <c r="F6" s="141">
        <v>15836427.464924358</v>
      </c>
      <c r="G6" s="74">
        <v>5763999.7390000001</v>
      </c>
      <c r="H6" s="74">
        <v>10395464.585873449</v>
      </c>
      <c r="I6" s="74">
        <v>16159464.324873449</v>
      </c>
    </row>
    <row r="7" spans="1:9" x14ac:dyDescent="0.4">
      <c r="A7" s="11" t="s">
        <v>4</v>
      </c>
      <c r="C7" s="16" t="s">
        <v>309</v>
      </c>
      <c r="D7" s="16">
        <v>2203629.7660000003</v>
      </c>
      <c r="E7" s="16">
        <v>10327353.049924359</v>
      </c>
      <c r="F7" s="57">
        <v>12530982.815924359</v>
      </c>
      <c r="G7" s="16">
        <v>2305599.8955999999</v>
      </c>
      <c r="H7" s="16">
        <v>10395466.585873449</v>
      </c>
      <c r="I7" s="16">
        <v>12701066.48147345</v>
      </c>
    </row>
    <row r="8" spans="1:9" x14ac:dyDescent="0.4">
      <c r="A8" s="11" t="s">
        <v>6</v>
      </c>
      <c r="C8" s="74" t="s">
        <v>391</v>
      </c>
      <c r="D8" s="81">
        <v>0.12544557360095127</v>
      </c>
      <c r="E8" s="81">
        <v>0.28869498172349567</v>
      </c>
      <c r="F8" s="143">
        <v>0.23190482879640695</v>
      </c>
      <c r="G8" s="81">
        <v>0.12940059572754259</v>
      </c>
      <c r="H8" s="81">
        <v>0.27716692950071831</v>
      </c>
      <c r="I8" s="81">
        <v>0.22445942062676669</v>
      </c>
    </row>
    <row r="9" spans="1:9" x14ac:dyDescent="0.4">
      <c r="A9" s="11" t="s">
        <v>8</v>
      </c>
      <c r="C9" s="1" t="s">
        <v>381</v>
      </c>
      <c r="D9" s="20">
        <f>D7/($F$13/1000)</f>
        <v>210.82673521663986</v>
      </c>
      <c r="E9" s="20">
        <f t="shared" ref="E9:F9" si="0">E7/($F$13/1000)</f>
        <v>988.04352733777716</v>
      </c>
      <c r="F9" s="56">
        <f t="shared" si="0"/>
        <v>1198.8702625544172</v>
      </c>
      <c r="G9" s="20">
        <f>G7/($I$13/1000)</f>
        <v>219.13107677229488</v>
      </c>
      <c r="H9" s="20">
        <f t="shared" ref="H9:I9" si="1">H7/($I$13/1000)</f>
        <v>988.01608677209424</v>
      </c>
      <c r="I9" s="20">
        <f t="shared" si="1"/>
        <v>1207.1471635443891</v>
      </c>
    </row>
    <row r="10" spans="1:9" x14ac:dyDescent="0.4">
      <c r="A10" s="11" t="s">
        <v>10</v>
      </c>
      <c r="C10" s="74" t="s">
        <v>242</v>
      </c>
      <c r="D10" s="74"/>
      <c r="E10" s="74"/>
      <c r="F10" s="141">
        <v>56505.033273460002</v>
      </c>
      <c r="G10" s="74"/>
      <c r="H10" s="74"/>
      <c r="I10" s="74">
        <v>60045.718479409996</v>
      </c>
    </row>
    <row r="11" spans="1:9" x14ac:dyDescent="0.4">
      <c r="A11" s="11" t="s">
        <v>12</v>
      </c>
      <c r="C11" s="1" t="s">
        <v>383</v>
      </c>
      <c r="D11" s="1"/>
      <c r="E11" s="1"/>
      <c r="F11" s="54">
        <v>10289.336405440001</v>
      </c>
      <c r="G11" s="1"/>
      <c r="H11" s="1"/>
      <c r="I11" s="1">
        <v>12020.25224509</v>
      </c>
    </row>
    <row r="12" spans="1:9" x14ac:dyDescent="0.4">
      <c r="A12" s="284" t="s">
        <v>120</v>
      </c>
      <c r="C12" s="74" t="s">
        <v>384</v>
      </c>
      <c r="D12" s="74"/>
      <c r="E12" s="74"/>
      <c r="F12" s="141">
        <v>4369.1368999100005</v>
      </c>
      <c r="G12" s="74"/>
      <c r="H12" s="74"/>
      <c r="I12" s="74">
        <v>5009.0103505100005</v>
      </c>
    </row>
    <row r="13" spans="1:9" x14ac:dyDescent="0.4">
      <c r="A13" s="284" t="s">
        <v>121</v>
      </c>
      <c r="C13" s="1" t="s">
        <v>300</v>
      </c>
      <c r="D13" s="1"/>
      <c r="E13" s="1"/>
      <c r="F13" s="54">
        <v>10452326</v>
      </c>
      <c r="G13" s="1"/>
      <c r="H13" s="1"/>
      <c r="I13" s="1">
        <v>10521556</v>
      </c>
    </row>
    <row r="14" spans="1:9" x14ac:dyDescent="0.4">
      <c r="A14" s="284" t="s">
        <v>122</v>
      </c>
      <c r="C14" s="74" t="s">
        <v>385</v>
      </c>
      <c r="D14" s="74"/>
      <c r="E14" s="74"/>
      <c r="F14" s="141">
        <f t="shared" ref="F14:I14" si="2">(F10*1000000)/F13</f>
        <v>5405.9769350343649</v>
      </c>
      <c r="G14" s="74"/>
      <c r="H14" s="74"/>
      <c r="I14" s="74">
        <f t="shared" si="2"/>
        <v>5706.9238123534196</v>
      </c>
    </row>
    <row r="15" spans="1:9" x14ac:dyDescent="0.4">
      <c r="A15" s="283" t="s">
        <v>123</v>
      </c>
      <c r="C15" s="16" t="s">
        <v>386</v>
      </c>
      <c r="D15" s="16"/>
      <c r="E15" s="16"/>
      <c r="F15" s="57">
        <f t="shared" ref="F15:I15" si="3">(F10*1000000)/F7</f>
        <v>4509.2259803958441</v>
      </c>
      <c r="G15" s="16"/>
      <c r="H15" s="16"/>
      <c r="I15" s="16">
        <f t="shared" si="3"/>
        <v>4727.6123282242752</v>
      </c>
    </row>
    <row r="16" spans="1:9" x14ac:dyDescent="0.4">
      <c r="A16" s="284" t="s">
        <v>124</v>
      </c>
    </row>
    <row r="17" spans="1:9" x14ac:dyDescent="0.4">
      <c r="A17" s="284" t="s">
        <v>125</v>
      </c>
      <c r="C17" s="243"/>
      <c r="D17" s="243"/>
      <c r="E17" s="243"/>
      <c r="F17" s="243"/>
      <c r="G17" s="243"/>
      <c r="H17" s="243"/>
      <c r="I17" s="243"/>
    </row>
    <row r="18" spans="1:9" x14ac:dyDescent="0.4">
      <c r="A18" s="11" t="s">
        <v>13</v>
      </c>
      <c r="C18" s="243"/>
      <c r="D18" s="243"/>
      <c r="E18" s="243"/>
      <c r="F18" s="243"/>
      <c r="G18" s="243"/>
      <c r="H18" s="243"/>
      <c r="I18" s="243"/>
    </row>
    <row r="19" spans="1:9" x14ac:dyDescent="0.4">
      <c r="A19" s="11" t="s">
        <v>1</v>
      </c>
      <c r="C19" s="243"/>
      <c r="D19" s="243"/>
      <c r="E19" s="243"/>
      <c r="F19" s="243"/>
      <c r="G19" s="243"/>
      <c r="H19" s="243"/>
      <c r="I19" s="243"/>
    </row>
    <row r="20" spans="1:9" x14ac:dyDescent="0.4">
      <c r="A20" s="11" t="s">
        <v>3</v>
      </c>
      <c r="C20" s="243"/>
      <c r="D20" s="243"/>
      <c r="E20" s="243"/>
      <c r="F20" s="243"/>
      <c r="G20" s="243"/>
      <c r="H20" s="243"/>
      <c r="I20" s="243"/>
    </row>
    <row r="21" spans="1:9" x14ac:dyDescent="0.4">
      <c r="A21" s="11" t="s">
        <v>5</v>
      </c>
      <c r="C21" s="58"/>
    </row>
    <row r="22" spans="1:9" x14ac:dyDescent="0.4">
      <c r="A22" s="11" t="s">
        <v>7</v>
      </c>
    </row>
    <row r="23" spans="1:9" x14ac:dyDescent="0.4">
      <c r="A23" s="11" t="s">
        <v>9</v>
      </c>
    </row>
    <row r="24" spans="1:9" x14ac:dyDescent="0.4">
      <c r="A24" s="59" t="s">
        <v>11</v>
      </c>
      <c r="D24" s="30"/>
      <c r="E24" s="30"/>
      <c r="F24" s="30"/>
      <c r="G24" s="30"/>
    </row>
    <row r="25" spans="1:9" x14ac:dyDescent="0.4">
      <c r="A25" s="60"/>
    </row>
    <row r="26" spans="1:9" x14ac:dyDescent="0.4">
      <c r="A26" s="60"/>
    </row>
    <row r="27" spans="1:9" x14ac:dyDescent="0.4">
      <c r="A27" s="60"/>
    </row>
    <row r="28" spans="1:9" x14ac:dyDescent="0.4">
      <c r="A28" s="60"/>
    </row>
    <row r="29" spans="1:9" x14ac:dyDescent="0.4">
      <c r="A29" s="13"/>
    </row>
    <row r="30" spans="1:9" x14ac:dyDescent="0.4">
      <c r="A30" s="60"/>
    </row>
    <row r="31" spans="1:9" x14ac:dyDescent="0.4">
      <c r="A31" s="60"/>
    </row>
    <row r="32" spans="1:9" x14ac:dyDescent="0.4">
      <c r="A32" s="60"/>
    </row>
    <row r="33" spans="1:1" x14ac:dyDescent="0.4">
      <c r="A33" s="60"/>
    </row>
    <row r="34" spans="1:1" x14ac:dyDescent="0.4">
      <c r="A34" s="60"/>
    </row>
  </sheetData>
  <mergeCells count="2">
    <mergeCell ref="D4:D5"/>
    <mergeCell ref="G4:G5"/>
  </mergeCells>
  <hyperlinks>
    <hyperlink ref="A22" location="'Regional utveckling'!A1" display="Regional utveckling" xr:uid="{00000000-0004-0000-2700-000000000000}"/>
    <hyperlink ref="A21" location="'Läkemedel'!A1" display="Läkemedel" xr:uid="{00000000-0004-0000-2700-000001000000}"/>
    <hyperlink ref="A20" location="'Övrig hälso- och sjukvård'!A1" display="Övrig hälso- och sjukvård" xr:uid="{00000000-0004-0000-2700-000002000000}"/>
    <hyperlink ref="A19" location="'Tandvård'!A1" display="Tandvård" xr:uid="{00000000-0004-0000-2700-000003000000}"/>
    <hyperlink ref="A18" location="'Specialiserad psykiatrisk vård'!A1" display="Specialiserad psykiatrisk vård" xr:uid="{00000000-0004-0000-2700-000004000000}"/>
    <hyperlink ref="A11" location="'Specialiserad somatisk vård'!A1" display="Specialiserad somatisk vård" xr:uid="{00000000-0004-0000-2700-000005000000}"/>
    <hyperlink ref="A10" location="'Vårdcentraler'!A1" display="Vårdcentraler" xr:uid="{00000000-0004-0000-2700-000006000000}"/>
    <hyperlink ref="A9" location="'Primärvård'!A1" display="Primärvård" xr:uid="{00000000-0004-0000-2700-000007000000}"/>
    <hyperlink ref="A8" location="'Vårdplatser'!A1" display="Vårdplatser" xr:uid="{00000000-0004-0000-2700-000008000000}"/>
    <hyperlink ref="A7" location="'Hälso- och sjukvård'!A1" display="Hälso- och sjukvård" xr:uid="{00000000-0004-0000-2700-000009000000}"/>
    <hyperlink ref="A6" location="'Kostnader och intäkter'!A1" display="Kostnader för" xr:uid="{00000000-0004-0000-2700-00000A000000}"/>
    <hyperlink ref="A5" location="'Regionernas ekonomi'!A1" display="Regionernas ekonomi" xr:uid="{00000000-0004-0000-2700-00000B000000}"/>
    <hyperlink ref="A23" location="'Trafik och infrastruktur'!A1" display="Trafik och infrastruktur, samt allmän regional utveckling" xr:uid="{00000000-0004-0000-2700-00000C000000}"/>
    <hyperlink ref="A24" location="'Utbildning och kultur'!A1" display="Utbildning och kultur" xr:uid="{00000000-0004-0000-2700-00000D000000}"/>
    <hyperlink ref="A4" location="Innehåll!A1" display="Innehåll" xr:uid="{00000000-0004-0000-2700-00000E000000}"/>
    <hyperlink ref="A12" location="'Somatik 1'!A1" display="Somatik 1" xr:uid="{458F0D24-593E-4A38-8F3E-4EA3C2E2FA9A}"/>
    <hyperlink ref="A13" location="'Somatik 2'!A1" display="Somatik 2" xr:uid="{B1934D1E-D990-4A49-817F-6EC442691DB3}"/>
    <hyperlink ref="A14" location="'Somatik 3'!A1" display="Somatik 3" xr:uid="{7C717A84-CB5D-43F8-B243-C5BE928C1B97}"/>
    <hyperlink ref="A15" location="'Somatik 4'!A1" display="Somatik 4" xr:uid="{7F8BADAA-7505-49C2-BFBD-DB788B2B2C34}"/>
    <hyperlink ref="A16" location="'Somatik 5'!A1" display="Somatik 5" xr:uid="{3D3B6E01-C15C-4CFA-A073-1E39295F1C48}"/>
    <hyperlink ref="A17" location="'Somatik 6'!A1" display="Somatik 6" xr:uid="{CCE3C0A0-993D-4C51-A84E-4D8C87A0EC07}"/>
  </hyperlinks>
  <pageMargins left="0.7" right="0.7" top="0.75" bottom="0.75" header="0.3" footer="0.3"/>
  <pageSetup paperSize="9" orientation="landscape" r:id="rId1"/>
  <colBreaks count="1" manualBreakCount="1">
    <brk id="2" max="1048575" man="1"/>
  </colBreaks>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49">
    <tabColor theme="9" tint="0.39997558519241921"/>
  </sheetPr>
  <dimension ref="A1:K34"/>
  <sheetViews>
    <sheetView showGridLines="0" zoomScale="90" zoomScaleNormal="90" workbookViewId="0"/>
  </sheetViews>
  <sheetFormatPr defaultRowHeight="16.8" x14ac:dyDescent="0.4"/>
  <cols>
    <col min="1" max="1" width="59.5" customWidth="1"/>
    <col min="2" max="2" width="5.19921875" customWidth="1"/>
    <col min="3" max="3" width="39.69921875" customWidth="1"/>
    <col min="4" max="4" width="17.69921875" customWidth="1"/>
    <col min="5" max="6" width="10.296875" bestFit="1" customWidth="1"/>
    <col min="7" max="7" width="19.59765625" customWidth="1"/>
    <col min="8" max="8" width="10.59765625" bestFit="1" customWidth="1"/>
    <col min="9" max="9" width="10.8984375" customWidth="1"/>
    <col min="10" max="10" width="57.5" customWidth="1"/>
    <col min="11" max="12" width="9.69921875" customWidth="1"/>
    <col min="13" max="16" width="8.59765625" bestFit="1" customWidth="1"/>
  </cols>
  <sheetData>
    <row r="1" spans="1:11" ht="40.049999999999997" customHeight="1" x14ac:dyDescent="0.5">
      <c r="A1" s="257" t="s">
        <v>12</v>
      </c>
      <c r="K1" s="4"/>
    </row>
    <row r="2" spans="1:11" ht="16.5" customHeight="1" x14ac:dyDescent="0.4">
      <c r="A2" s="42"/>
    </row>
    <row r="3" spans="1:11" ht="16.5" customHeight="1" x14ac:dyDescent="0.4">
      <c r="A3" s="254"/>
      <c r="C3" s="73" t="s">
        <v>310</v>
      </c>
      <c r="D3" s="93">
        <v>2021</v>
      </c>
      <c r="E3" s="93"/>
      <c r="F3" s="93"/>
      <c r="G3" s="93">
        <v>2022</v>
      </c>
      <c r="H3" s="93"/>
      <c r="I3" s="93"/>
    </row>
    <row r="4" spans="1:11" ht="16.5" customHeight="1" x14ac:dyDescent="0.4">
      <c r="A4" s="261" t="s">
        <v>14</v>
      </c>
      <c r="C4" s="73"/>
      <c r="D4" s="343" t="s">
        <v>398</v>
      </c>
      <c r="E4" s="93"/>
      <c r="F4" s="93"/>
      <c r="G4" s="343" t="s">
        <v>398</v>
      </c>
      <c r="H4" s="93"/>
      <c r="I4" s="93"/>
    </row>
    <row r="5" spans="1:11" ht="15" customHeight="1" x14ac:dyDescent="0.4">
      <c r="A5" s="255" t="s">
        <v>0</v>
      </c>
      <c r="B5" s="3"/>
      <c r="C5" s="145"/>
      <c r="D5" s="334"/>
      <c r="E5" s="145" t="s">
        <v>22</v>
      </c>
      <c r="F5" s="147" t="s">
        <v>25</v>
      </c>
      <c r="G5" s="334"/>
      <c r="H5" s="145" t="s">
        <v>22</v>
      </c>
      <c r="I5" s="145" t="s">
        <v>25</v>
      </c>
    </row>
    <row r="6" spans="1:11" ht="15" customHeight="1" x14ac:dyDescent="0.4">
      <c r="A6" s="11" t="s">
        <v>2</v>
      </c>
      <c r="B6" s="3"/>
      <c r="C6" s="74" t="s">
        <v>395</v>
      </c>
      <c r="D6" s="74">
        <v>942485</v>
      </c>
      <c r="E6" s="74">
        <v>1160967</v>
      </c>
      <c r="F6" s="141">
        <v>2103452</v>
      </c>
      <c r="G6" s="74">
        <v>1130318</v>
      </c>
      <c r="H6" s="74">
        <v>1407044</v>
      </c>
      <c r="I6" s="74">
        <v>2537362</v>
      </c>
    </row>
    <row r="7" spans="1:11" ht="15" customHeight="1" x14ac:dyDescent="0.4">
      <c r="A7" s="11" t="s">
        <v>4</v>
      </c>
      <c r="C7" s="16" t="s">
        <v>309</v>
      </c>
      <c r="D7" s="16">
        <v>376994</v>
      </c>
      <c r="E7" s="16">
        <v>1160967</v>
      </c>
      <c r="F7" s="57">
        <v>1537961</v>
      </c>
      <c r="G7" s="16">
        <v>452127.2</v>
      </c>
      <c r="H7" s="16">
        <v>1407044</v>
      </c>
      <c r="I7" s="16">
        <v>1859171.2</v>
      </c>
    </row>
    <row r="8" spans="1:11" ht="15" customHeight="1" x14ac:dyDescent="0.4">
      <c r="A8" s="11" t="s">
        <v>6</v>
      </c>
      <c r="C8" s="74" t="s">
        <v>391</v>
      </c>
      <c r="D8" s="157">
        <v>3.2295474198528358E-2</v>
      </c>
      <c r="E8" s="157">
        <v>0.20867518198191679</v>
      </c>
      <c r="F8" s="158">
        <v>0.12964545898836768</v>
      </c>
      <c r="G8" s="157">
        <v>3.9798534571686903E-2</v>
      </c>
      <c r="H8" s="157">
        <v>0.2653186396445314</v>
      </c>
      <c r="I8" s="157">
        <v>0.16485625622201325</v>
      </c>
    </row>
    <row r="9" spans="1:11" ht="15" customHeight="1" x14ac:dyDescent="0.4">
      <c r="A9" s="11" t="s">
        <v>8</v>
      </c>
      <c r="C9" s="1" t="s">
        <v>381</v>
      </c>
      <c r="D9" s="20">
        <f>D7/($F$13/1000)</f>
        <v>36.06795272171955</v>
      </c>
      <c r="E9" s="20">
        <f t="shared" ref="E9:F9" si="0">E7/($F$13/1000)</f>
        <v>111.07259762085492</v>
      </c>
      <c r="F9" s="56">
        <f t="shared" si="0"/>
        <v>147.14055034257447</v>
      </c>
      <c r="G9" s="20">
        <f>G7/($I$13/1000)</f>
        <v>42.971514859589206</v>
      </c>
      <c r="H9" s="20">
        <f t="shared" ref="H9:I9" si="1">H7/($I$13/1000)</f>
        <v>133.72964987307961</v>
      </c>
      <c r="I9" s="20">
        <f t="shared" si="1"/>
        <v>176.70116473266881</v>
      </c>
    </row>
    <row r="10" spans="1:11" ht="15" customHeight="1" x14ac:dyDescent="0.4">
      <c r="A10" s="11" t="s">
        <v>10</v>
      </c>
      <c r="C10" s="74" t="s">
        <v>397</v>
      </c>
      <c r="D10" s="74"/>
      <c r="E10" s="74"/>
      <c r="F10" s="141">
        <v>9404.4204243584991</v>
      </c>
      <c r="G10" s="74"/>
      <c r="H10" s="74"/>
      <c r="I10" s="74">
        <v>10425.602960503</v>
      </c>
    </row>
    <row r="11" spans="1:11" ht="15" customHeight="1" x14ac:dyDescent="0.4">
      <c r="A11" s="11" t="s">
        <v>12</v>
      </c>
      <c r="C11" s="1" t="s">
        <v>383</v>
      </c>
      <c r="D11" s="1"/>
      <c r="E11" s="1"/>
      <c r="F11" s="54">
        <v>480.68512215150002</v>
      </c>
      <c r="G11" s="1"/>
      <c r="H11" s="1"/>
      <c r="I11" s="1">
        <v>440.42662689600002</v>
      </c>
    </row>
    <row r="12" spans="1:11" ht="16.5" customHeight="1" x14ac:dyDescent="0.4">
      <c r="A12" s="284" t="s">
        <v>120</v>
      </c>
      <c r="C12" s="74" t="s">
        <v>384</v>
      </c>
      <c r="D12" s="74"/>
      <c r="E12" s="74"/>
      <c r="F12" s="141">
        <v>1163.284553107</v>
      </c>
      <c r="G12" s="74"/>
      <c r="H12" s="74"/>
      <c r="I12" s="74">
        <v>1276.7305898627001</v>
      </c>
    </row>
    <row r="13" spans="1:11" ht="16.5" customHeight="1" x14ac:dyDescent="0.4">
      <c r="A13" s="284" t="s">
        <v>121</v>
      </c>
      <c r="C13" s="1" t="s">
        <v>300</v>
      </c>
      <c r="D13" s="1"/>
      <c r="E13" s="1"/>
      <c r="F13" s="54">
        <v>10452326</v>
      </c>
      <c r="G13" s="1"/>
      <c r="H13" s="1"/>
      <c r="I13" s="1">
        <v>10521556</v>
      </c>
    </row>
    <row r="14" spans="1:11" ht="16.5" customHeight="1" x14ac:dyDescent="0.4">
      <c r="A14" s="284" t="s">
        <v>122</v>
      </c>
      <c r="C14" s="74" t="s">
        <v>385</v>
      </c>
      <c r="D14" s="74"/>
      <c r="E14" s="74"/>
      <c r="F14" s="141">
        <f>(F10*1000000)/F13</f>
        <v>899.74426977865971</v>
      </c>
      <c r="G14" s="74"/>
      <c r="H14" s="74"/>
      <c r="I14" s="74">
        <f t="shared" ref="I14" si="2">(I10*1000000)/I13</f>
        <v>990.88033751880425</v>
      </c>
    </row>
    <row r="15" spans="1:11" ht="16.5" customHeight="1" x14ac:dyDescent="0.4">
      <c r="A15" s="284" t="s">
        <v>123</v>
      </c>
      <c r="C15" s="16" t="s">
        <v>396</v>
      </c>
      <c r="D15" s="16"/>
      <c r="E15" s="16"/>
      <c r="F15" s="57">
        <f t="shared" ref="F15" si="3">(F10*1000000)/F7</f>
        <v>6114.8627464275751</v>
      </c>
      <c r="G15" s="16"/>
      <c r="H15" s="16"/>
      <c r="I15" s="16">
        <f t="shared" ref="I15" si="4">(I10*1000000)/I7</f>
        <v>5607.6616077653316</v>
      </c>
    </row>
    <row r="16" spans="1:11" ht="16.5" customHeight="1" x14ac:dyDescent="0.4">
      <c r="A16" s="283" t="s">
        <v>124</v>
      </c>
    </row>
    <row r="17" spans="1:7" ht="16.5" customHeight="1" x14ac:dyDescent="0.4">
      <c r="A17" s="284" t="s">
        <v>125</v>
      </c>
      <c r="C17" s="239"/>
      <c r="D17" s="239"/>
      <c r="E17" s="239"/>
      <c r="F17" s="239"/>
      <c r="G17" s="239"/>
    </row>
    <row r="18" spans="1:7" x14ac:dyDescent="0.4">
      <c r="A18" s="11" t="s">
        <v>13</v>
      </c>
      <c r="C18" s="239"/>
      <c r="D18" s="239"/>
      <c r="E18" s="239"/>
      <c r="F18" s="239"/>
      <c r="G18" s="239"/>
    </row>
    <row r="19" spans="1:7" x14ac:dyDescent="0.4">
      <c r="A19" s="11" t="s">
        <v>1</v>
      </c>
      <c r="C19" s="239"/>
      <c r="D19" s="239"/>
      <c r="E19" s="239"/>
      <c r="F19" s="239"/>
      <c r="G19" s="239"/>
    </row>
    <row r="20" spans="1:7" x14ac:dyDescent="0.4">
      <c r="A20" s="11" t="s">
        <v>3</v>
      </c>
      <c r="C20" s="239"/>
      <c r="D20" s="239"/>
      <c r="E20" s="239"/>
      <c r="F20" s="239"/>
      <c r="G20" s="239"/>
    </row>
    <row r="21" spans="1:7" x14ac:dyDescent="0.4">
      <c r="A21" s="11" t="s">
        <v>5</v>
      </c>
      <c r="C21" s="239"/>
      <c r="D21" s="239"/>
      <c r="E21" s="239"/>
      <c r="F21" s="239"/>
      <c r="G21" s="239"/>
    </row>
    <row r="22" spans="1:7" x14ac:dyDescent="0.4">
      <c r="A22" s="11" t="s">
        <v>7</v>
      </c>
      <c r="C22" s="239"/>
      <c r="D22" s="239"/>
      <c r="E22" s="239"/>
      <c r="F22" s="239"/>
      <c r="G22" s="239"/>
    </row>
    <row r="23" spans="1:7" x14ac:dyDescent="0.4">
      <c r="A23" s="11" t="s">
        <v>9</v>
      </c>
    </row>
    <row r="24" spans="1:7" x14ac:dyDescent="0.4">
      <c r="A24" s="59" t="s">
        <v>11</v>
      </c>
    </row>
    <row r="25" spans="1:7" x14ac:dyDescent="0.4">
      <c r="A25" s="60"/>
    </row>
    <row r="26" spans="1:7" x14ac:dyDescent="0.4">
      <c r="A26" s="60"/>
    </row>
    <row r="27" spans="1:7" x14ac:dyDescent="0.4">
      <c r="A27" s="60"/>
    </row>
    <row r="28" spans="1:7" x14ac:dyDescent="0.4">
      <c r="A28" s="60"/>
    </row>
    <row r="29" spans="1:7" x14ac:dyDescent="0.4">
      <c r="A29" s="13"/>
    </row>
    <row r="30" spans="1:7" x14ac:dyDescent="0.4">
      <c r="A30" s="60"/>
    </row>
    <row r="31" spans="1:7" x14ac:dyDescent="0.4">
      <c r="A31" s="60"/>
    </row>
    <row r="32" spans="1:7" x14ac:dyDescent="0.4">
      <c r="A32" s="60"/>
    </row>
    <row r="33" spans="1:1" x14ac:dyDescent="0.4">
      <c r="A33" s="60"/>
    </row>
    <row r="34" spans="1:1" x14ac:dyDescent="0.4">
      <c r="A34" s="60"/>
    </row>
  </sheetData>
  <mergeCells count="2">
    <mergeCell ref="D4:D5"/>
    <mergeCell ref="G4:G5"/>
  </mergeCells>
  <hyperlinks>
    <hyperlink ref="A22" location="'Regional utveckling'!A1" display="Regional utveckling" xr:uid="{00000000-0004-0000-2800-000000000000}"/>
    <hyperlink ref="A21" location="'Läkemedel'!A1" display="Läkemedel" xr:uid="{00000000-0004-0000-2800-000001000000}"/>
    <hyperlink ref="A20" location="'Övrig hälso- och sjukvård'!A1" display="Övrig hälso- och sjukvård" xr:uid="{00000000-0004-0000-2800-000002000000}"/>
    <hyperlink ref="A19" location="'Tandvård'!A1" display="Tandvård" xr:uid="{00000000-0004-0000-2800-000003000000}"/>
    <hyperlink ref="A18" location="'Specialiserad psykiatrisk vård'!A1" display="Specialiserad psykiatrisk vård" xr:uid="{00000000-0004-0000-2800-000004000000}"/>
    <hyperlink ref="A11" location="'Specialiserad somatisk vård'!A1" display="Specialiserad somatisk vård" xr:uid="{00000000-0004-0000-2800-000005000000}"/>
    <hyperlink ref="A10" location="'Vårdcentraler'!A1" display="Vårdcentraler" xr:uid="{00000000-0004-0000-2800-000006000000}"/>
    <hyperlink ref="A9" location="'Primärvård'!A1" display="Primärvård" xr:uid="{00000000-0004-0000-2800-000007000000}"/>
    <hyperlink ref="A8" location="'Vårdplatser'!A1" display="Vårdplatser" xr:uid="{00000000-0004-0000-2800-000008000000}"/>
    <hyperlink ref="A7" location="'Hälso- och sjukvård'!A1" display="Hälso- och sjukvård" xr:uid="{00000000-0004-0000-2800-000009000000}"/>
    <hyperlink ref="A6" location="'Kostnader och intäkter'!A1" display="Kostnader för" xr:uid="{00000000-0004-0000-2800-00000A000000}"/>
    <hyperlink ref="A5" location="'Regionernas ekonomi'!A1" display="Regionernas ekonomi" xr:uid="{00000000-0004-0000-2800-00000B000000}"/>
    <hyperlink ref="A23" location="'Trafik och infrastruktur'!A1" display="Trafik och infrastruktur, samt allmän regional utveckling" xr:uid="{00000000-0004-0000-2800-00000C000000}"/>
    <hyperlink ref="A24" location="'Utbildning och kultur'!A1" display="Utbildning och kultur" xr:uid="{00000000-0004-0000-2800-00000D000000}"/>
    <hyperlink ref="A4" location="Innehåll!A1" display="Innehåll" xr:uid="{00000000-0004-0000-2800-00000E000000}"/>
    <hyperlink ref="A12" location="'Somatik 1'!A1" display="Somatik 1" xr:uid="{8BCA191C-6469-455E-9CFC-165C6C22947D}"/>
    <hyperlink ref="A13" location="'Somatik 2'!A1" display="Somatik 2" xr:uid="{BE6C9054-0840-4165-9C53-6219051A6297}"/>
    <hyperlink ref="A14" location="'Somatik 3'!A1" display="Somatik 3" xr:uid="{C7B5CD61-0848-4D33-8D3B-FCF0402F5057}"/>
    <hyperlink ref="A15" location="'Somatik 4'!A1" display="Somatik 4" xr:uid="{751DD14E-ECA7-4C28-BC01-020690B56643}"/>
    <hyperlink ref="A16" location="'Somatik 5'!A1" display="Somatik 5" xr:uid="{1A362A5D-E815-417D-A6F9-07687D0C2B6C}"/>
    <hyperlink ref="A17" location="'Somatik 6'!A1" display="Somatik 6" xr:uid="{9080CD72-7653-4F0D-8D14-F8E3B49E2BD3}"/>
  </hyperlinks>
  <pageMargins left="0.7" right="0.7" top="0.75" bottom="0.75" header="0.3" footer="0.3"/>
  <pageSetup paperSize="9" orientation="landscape" r:id="rId1"/>
  <colBreaks count="1" manualBreakCount="1">
    <brk id="2" max="1048575" man="1"/>
  </colBreaks>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50">
    <tabColor theme="9" tint="0.39997558519241921"/>
  </sheetPr>
  <dimension ref="A1:K34"/>
  <sheetViews>
    <sheetView showGridLines="0" showRowColHeaders="0" zoomScaleNormal="100" workbookViewId="0"/>
  </sheetViews>
  <sheetFormatPr defaultRowHeight="16.8" x14ac:dyDescent="0.4"/>
  <cols>
    <col min="1" max="1" width="59.5" customWidth="1"/>
    <col min="2" max="2" width="5.19921875" customWidth="1"/>
    <col min="3" max="3" width="49.5" customWidth="1"/>
    <col min="4" max="4" width="18.59765625" customWidth="1"/>
    <col min="5" max="5" width="7.19921875" customWidth="1"/>
    <col min="6" max="6" width="9.69921875" customWidth="1"/>
    <col min="7" max="7" width="17.59765625" customWidth="1"/>
    <col min="8" max="8" width="7.19921875" customWidth="1"/>
    <col min="9" max="9" width="9.69921875" customWidth="1"/>
    <col min="10" max="10" width="51.5" customWidth="1"/>
    <col min="11" max="11" width="17.69921875" customWidth="1"/>
    <col min="12" max="12" width="9.19921875" customWidth="1"/>
    <col min="13" max="13" width="8.59765625" bestFit="1" customWidth="1"/>
    <col min="14" max="14" width="16.19921875" customWidth="1"/>
    <col min="15" max="15" width="8.09765625" bestFit="1" customWidth="1"/>
    <col min="16" max="16" width="8.59765625" bestFit="1" customWidth="1"/>
  </cols>
  <sheetData>
    <row r="1" spans="1:11" ht="40.049999999999997" customHeight="1" x14ac:dyDescent="0.5">
      <c r="A1" s="257" t="s">
        <v>12</v>
      </c>
      <c r="K1" s="5"/>
    </row>
    <row r="2" spans="1:11" ht="16.5" customHeight="1" x14ac:dyDescent="0.4">
      <c r="A2" s="42"/>
      <c r="K2" s="5"/>
    </row>
    <row r="3" spans="1:11" ht="16.5" customHeight="1" x14ac:dyDescent="0.4">
      <c r="A3" s="254"/>
      <c r="C3" s="73" t="s">
        <v>311</v>
      </c>
      <c r="D3" s="73">
        <v>2021</v>
      </c>
      <c r="E3" s="73"/>
      <c r="F3" s="73"/>
      <c r="G3" s="73">
        <v>2022</v>
      </c>
      <c r="H3" s="73"/>
      <c r="I3" s="73"/>
    </row>
    <row r="4" spans="1:11" ht="16.5" customHeight="1" x14ac:dyDescent="0.4">
      <c r="A4" s="261" t="s">
        <v>14</v>
      </c>
      <c r="C4" s="73"/>
      <c r="D4" s="336" t="s">
        <v>398</v>
      </c>
      <c r="E4" s="73"/>
      <c r="F4" s="140"/>
      <c r="G4" s="336" t="s">
        <v>398</v>
      </c>
      <c r="H4" s="73"/>
      <c r="I4" s="73"/>
    </row>
    <row r="5" spans="1:11" ht="15" customHeight="1" x14ac:dyDescent="0.4">
      <c r="A5" s="255" t="s">
        <v>0</v>
      </c>
      <c r="B5" s="3"/>
      <c r="C5" s="96"/>
      <c r="D5" s="342"/>
      <c r="E5" s="145" t="s">
        <v>22</v>
      </c>
      <c r="F5" s="147" t="s">
        <v>25</v>
      </c>
      <c r="G5" s="342"/>
      <c r="H5" s="145" t="s">
        <v>22</v>
      </c>
      <c r="I5" s="145" t="s">
        <v>25</v>
      </c>
    </row>
    <row r="6" spans="1:11" ht="15" customHeight="1" x14ac:dyDescent="0.4">
      <c r="A6" s="11" t="s">
        <v>2</v>
      </c>
      <c r="B6" s="3"/>
      <c r="C6" s="74" t="s">
        <v>24</v>
      </c>
      <c r="D6" s="74">
        <v>704971.2</v>
      </c>
      <c r="E6" s="74">
        <v>71907.8</v>
      </c>
      <c r="F6" s="141">
        <v>776879</v>
      </c>
      <c r="G6" s="74">
        <v>694933.9</v>
      </c>
      <c r="H6" s="74">
        <v>72452.100000000006</v>
      </c>
      <c r="I6" s="74">
        <v>767386</v>
      </c>
    </row>
    <row r="7" spans="1:11" ht="15" customHeight="1" x14ac:dyDescent="0.4">
      <c r="A7" s="11" t="s">
        <v>4</v>
      </c>
      <c r="C7" s="16" t="s">
        <v>356</v>
      </c>
      <c r="D7" s="1">
        <v>563976.95999999996</v>
      </c>
      <c r="E7" s="1">
        <v>143815.6</v>
      </c>
      <c r="F7" s="54">
        <v>707792.55999999994</v>
      </c>
      <c r="G7" s="1">
        <v>555947.12</v>
      </c>
      <c r="H7" s="1">
        <v>144904.20000000001</v>
      </c>
      <c r="I7" s="1">
        <v>700851.32000000007</v>
      </c>
    </row>
    <row r="8" spans="1:11" ht="15" customHeight="1" x14ac:dyDescent="0.4">
      <c r="A8" s="11" t="s">
        <v>6</v>
      </c>
      <c r="C8" s="74" t="s">
        <v>391</v>
      </c>
      <c r="D8" s="81">
        <v>0.53037060237354383</v>
      </c>
      <c r="E8" s="81">
        <v>0.57406845988891331</v>
      </c>
      <c r="F8" s="143">
        <v>0.53441526930191185</v>
      </c>
      <c r="G8" s="81">
        <v>0.53638482739149718</v>
      </c>
      <c r="H8" s="81">
        <v>0.58453792229624812</v>
      </c>
      <c r="I8" s="81">
        <v>0.54093116111057538</v>
      </c>
    </row>
    <row r="9" spans="1:11" ht="15" customHeight="1" x14ac:dyDescent="0.4">
      <c r="A9" s="11" t="s">
        <v>8</v>
      </c>
      <c r="C9" s="1" t="s">
        <v>381</v>
      </c>
      <c r="D9" s="20">
        <f>D7/($F$13/1000)</f>
        <v>53.957077113744823</v>
      </c>
      <c r="E9" s="20">
        <f t="shared" ref="E9:F9" si="0">E7/($F$13/1000)</f>
        <v>13.759195800054458</v>
      </c>
      <c r="F9" s="56">
        <f t="shared" si="0"/>
        <v>67.716272913799287</v>
      </c>
      <c r="G9" s="20">
        <f>G7/($I$13/1000)</f>
        <v>52.838869079820512</v>
      </c>
      <c r="H9" s="20">
        <f t="shared" ref="H9:I9" si="1">H7/($I$13/1000)</f>
        <v>13.772126480151796</v>
      </c>
      <c r="I9" s="20">
        <f t="shared" si="1"/>
        <v>66.610995559972309</v>
      </c>
    </row>
    <row r="10" spans="1:11" ht="15" customHeight="1" x14ac:dyDescent="0.4">
      <c r="A10" s="11" t="s">
        <v>10</v>
      </c>
      <c r="C10" s="74" t="s">
        <v>397</v>
      </c>
      <c r="D10" s="74"/>
      <c r="E10" s="74"/>
      <c r="F10" s="141">
        <v>2473.2315068534999</v>
      </c>
      <c r="G10" s="74"/>
      <c r="H10" s="74"/>
      <c r="I10" s="74">
        <v>2616.8698613600172</v>
      </c>
    </row>
    <row r="11" spans="1:11" ht="15" customHeight="1" x14ac:dyDescent="0.4">
      <c r="A11" s="11" t="s">
        <v>12</v>
      </c>
      <c r="C11" s="1" t="s">
        <v>383</v>
      </c>
      <c r="D11" s="1"/>
      <c r="E11" s="1"/>
      <c r="F11" s="54">
        <v>131.12091009649998</v>
      </c>
      <c r="G11" s="1"/>
      <c r="H11" s="1"/>
      <c r="I11" s="1">
        <v>187.35268064918267</v>
      </c>
    </row>
    <row r="12" spans="1:11" ht="16.5" customHeight="1" x14ac:dyDescent="0.4">
      <c r="A12" s="284" t="s">
        <v>120</v>
      </c>
      <c r="C12" s="74" t="s">
        <v>384</v>
      </c>
      <c r="D12" s="74"/>
      <c r="E12" s="74"/>
      <c r="F12" s="141">
        <v>62.145579658279999</v>
      </c>
      <c r="G12" s="74"/>
      <c r="H12" s="74"/>
      <c r="I12" s="74">
        <v>89.463318627509992</v>
      </c>
    </row>
    <row r="13" spans="1:11" ht="16.5" customHeight="1" x14ac:dyDescent="0.4">
      <c r="A13" s="284" t="s">
        <v>121</v>
      </c>
      <c r="C13" s="1" t="s">
        <v>300</v>
      </c>
      <c r="D13" s="1"/>
      <c r="E13" s="1"/>
      <c r="F13" s="54">
        <v>10452326</v>
      </c>
      <c r="G13" s="1"/>
      <c r="H13" s="1"/>
      <c r="I13" s="1">
        <v>10521556</v>
      </c>
    </row>
    <row r="14" spans="1:11" ht="16.5" customHeight="1" x14ac:dyDescent="0.4">
      <c r="A14" s="284" t="s">
        <v>122</v>
      </c>
      <c r="C14" s="74" t="s">
        <v>385</v>
      </c>
      <c r="D14" s="74"/>
      <c r="E14" s="74"/>
      <c r="F14" s="141">
        <f t="shared" ref="F14" si="2">(F10*1000000)/F13</f>
        <v>236.62020366122334</v>
      </c>
      <c r="G14" s="74"/>
      <c r="H14" s="74"/>
      <c r="I14" s="74">
        <f t="shared" ref="I14" si="3">(I10*1000000)/I13</f>
        <v>248.71510082349201</v>
      </c>
    </row>
    <row r="15" spans="1:11" ht="16.5" customHeight="1" x14ac:dyDescent="0.4">
      <c r="A15" s="284" t="s">
        <v>123</v>
      </c>
      <c r="C15" s="16" t="s">
        <v>396</v>
      </c>
      <c r="D15" s="1"/>
      <c r="E15" s="1"/>
      <c r="F15" s="57">
        <f t="shared" ref="F15" si="4">(F10*1000000)/F7</f>
        <v>3494.2886470203925</v>
      </c>
      <c r="G15" s="16"/>
      <c r="H15" s="16"/>
      <c r="I15" s="16">
        <f t="shared" ref="I15" si="5">(I10*1000000)/I7</f>
        <v>3733.8445212031806</v>
      </c>
    </row>
    <row r="16" spans="1:11" ht="16.5" customHeight="1" x14ac:dyDescent="0.4">
      <c r="A16" s="284" t="s">
        <v>124</v>
      </c>
    </row>
    <row r="17" spans="1:9" ht="16.5" customHeight="1" x14ac:dyDescent="0.4">
      <c r="A17" s="283" t="s">
        <v>125</v>
      </c>
      <c r="C17" s="243"/>
      <c r="D17" s="210"/>
      <c r="E17" s="210"/>
      <c r="F17" s="210"/>
      <c r="G17" s="210"/>
      <c r="H17" s="210"/>
      <c r="I17" s="210"/>
    </row>
    <row r="18" spans="1:9" ht="15" customHeight="1" x14ac:dyDescent="0.4">
      <c r="A18" s="11" t="s">
        <v>13</v>
      </c>
      <c r="C18" s="210"/>
      <c r="D18" s="210"/>
      <c r="E18" s="210"/>
      <c r="F18" s="210"/>
      <c r="G18" s="210"/>
      <c r="H18" s="210"/>
      <c r="I18" s="210"/>
    </row>
    <row r="19" spans="1:9" ht="15" customHeight="1" x14ac:dyDescent="0.4">
      <c r="A19" s="11" t="s">
        <v>1</v>
      </c>
      <c r="C19" s="210"/>
      <c r="D19" s="210"/>
      <c r="E19" s="210"/>
      <c r="F19" s="210"/>
      <c r="G19" s="210"/>
      <c r="H19" s="210"/>
      <c r="I19" s="210"/>
    </row>
    <row r="20" spans="1:9" ht="15" customHeight="1" x14ac:dyDescent="0.4">
      <c r="A20" s="11" t="s">
        <v>3</v>
      </c>
      <c r="C20" s="24"/>
    </row>
    <row r="21" spans="1:9" ht="15" customHeight="1" x14ac:dyDescent="0.4">
      <c r="A21" s="11" t="s">
        <v>5</v>
      </c>
    </row>
    <row r="22" spans="1:9" ht="15" customHeight="1" x14ac:dyDescent="0.4">
      <c r="A22" s="11" t="s">
        <v>7</v>
      </c>
    </row>
    <row r="23" spans="1:9" ht="15" customHeight="1" x14ac:dyDescent="0.4">
      <c r="A23" s="11" t="s">
        <v>9</v>
      </c>
    </row>
    <row r="24" spans="1:9" ht="15" customHeight="1" x14ac:dyDescent="0.4">
      <c r="A24" s="59" t="s">
        <v>11</v>
      </c>
    </row>
    <row r="25" spans="1:9" ht="15" customHeight="1" x14ac:dyDescent="0.4">
      <c r="A25" s="60"/>
    </row>
    <row r="26" spans="1:9" ht="15" customHeight="1" x14ac:dyDescent="0.4">
      <c r="A26" s="60"/>
    </row>
    <row r="27" spans="1:9" ht="15" customHeight="1" x14ac:dyDescent="0.4">
      <c r="A27" s="60"/>
    </row>
    <row r="28" spans="1:9" ht="15" customHeight="1" x14ac:dyDescent="0.4">
      <c r="A28" s="60"/>
    </row>
    <row r="29" spans="1:9" x14ac:dyDescent="0.4">
      <c r="A29" s="13"/>
    </row>
    <row r="30" spans="1:9" x14ac:dyDescent="0.4">
      <c r="A30" s="60"/>
    </row>
    <row r="31" spans="1:9" x14ac:dyDescent="0.4">
      <c r="A31" s="60"/>
    </row>
    <row r="32" spans="1:9" x14ac:dyDescent="0.4">
      <c r="A32" s="60"/>
    </row>
    <row r="33" spans="1:1" x14ac:dyDescent="0.4">
      <c r="A33" s="60"/>
    </row>
    <row r="34" spans="1:1" x14ac:dyDescent="0.4">
      <c r="A34" s="60"/>
    </row>
  </sheetData>
  <mergeCells count="2">
    <mergeCell ref="G4:G5"/>
    <mergeCell ref="D4:D5"/>
  </mergeCells>
  <hyperlinks>
    <hyperlink ref="A22" location="'Regional utveckling'!A1" display="Regional utveckling" xr:uid="{00000000-0004-0000-2900-000000000000}"/>
    <hyperlink ref="A21" location="'Läkemedel'!A1" display="Läkemedel" xr:uid="{00000000-0004-0000-2900-000001000000}"/>
    <hyperlink ref="A20" location="'Övrig hälso- och sjukvård'!A1" display="Övrig hälso- och sjukvård" xr:uid="{00000000-0004-0000-2900-000002000000}"/>
    <hyperlink ref="A19" location="'Tandvård'!A1" display="Tandvård" xr:uid="{00000000-0004-0000-2900-000003000000}"/>
    <hyperlink ref="A18" location="'Specialiserad psykiatrisk vård'!A1" display="Specialiserad psykiatrisk vård" xr:uid="{00000000-0004-0000-2900-000004000000}"/>
    <hyperlink ref="A11" location="'Specialiserad somatisk vård'!A1" display="Specialiserad somatisk vård" xr:uid="{00000000-0004-0000-2900-000005000000}"/>
    <hyperlink ref="A10" location="'Vårdcentraler'!A1" display="Vårdcentraler" xr:uid="{00000000-0004-0000-2900-000006000000}"/>
    <hyperlink ref="A9" location="'Primärvård'!A1" display="Primärvård" xr:uid="{00000000-0004-0000-2900-000007000000}"/>
    <hyperlink ref="A8" location="'Vårdplatser'!A1" display="Vårdplatser" xr:uid="{00000000-0004-0000-2900-000008000000}"/>
    <hyperlink ref="A7" location="'Hälso- och sjukvård'!A1" display="Hälso- och sjukvård" xr:uid="{00000000-0004-0000-2900-000009000000}"/>
    <hyperlink ref="A6" location="'Kostnader och intäkter'!A1" display="Kostnader för" xr:uid="{00000000-0004-0000-2900-00000A000000}"/>
    <hyperlink ref="A5" location="'Regionernas ekonomi'!A1" display="Regionernas ekonomi" xr:uid="{00000000-0004-0000-2900-00000B000000}"/>
    <hyperlink ref="A23" location="'Trafik och infrastruktur'!A1" display="Trafik och infrastruktur, samt allmän regional utveckling" xr:uid="{00000000-0004-0000-2900-00000C000000}"/>
    <hyperlink ref="A24" location="'Utbildning och kultur'!A1" display="Utbildning och kultur" xr:uid="{00000000-0004-0000-2900-00000D000000}"/>
    <hyperlink ref="A4" location="Innehåll!A1" display="Innehåll" xr:uid="{00000000-0004-0000-2900-00000E000000}"/>
    <hyperlink ref="A12" location="'Somatik 1'!A1" display="Somatik 1" xr:uid="{0561DBDA-F60C-47EC-817C-DF3087772C51}"/>
    <hyperlink ref="A13" location="'Somatik 2'!A1" display="Somatik 2" xr:uid="{34DA4DB2-1A3C-4735-A96A-DC6C2539A80E}"/>
    <hyperlink ref="A14" location="'Somatik 3'!A1" display="Somatik 3" xr:uid="{2F7DCA86-291A-457E-AD51-5166A3555C77}"/>
    <hyperlink ref="A15" location="'Somatik 4'!A1" display="Somatik 4" xr:uid="{0C5E160D-6B9A-496D-88EA-FAB1CAAF7F4C}"/>
    <hyperlink ref="A16" location="'Somatik 5'!A1" display="Somatik 5" xr:uid="{CC6144B0-0224-4A5C-ACE3-19CB986E432E}"/>
    <hyperlink ref="A17" location="'Somatik 6'!A1" display="Somatik 6" xr:uid="{A470D0BA-9ABA-4F5B-AB69-9ED6B786F85D}"/>
  </hyperlinks>
  <pageMargins left="0.7" right="0.7" top="0.75" bottom="0.75" header="0.3" footer="0.3"/>
  <pageSetup paperSize="9" orientation="landscape" r:id="rId1"/>
  <colBreaks count="1" manualBreakCount="1">
    <brk id="2" max="1048575" man="1"/>
  </colBreaks>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33">
    <tabColor theme="9" tint="-0.249977111117893"/>
  </sheetPr>
  <dimension ref="A1:L34"/>
  <sheetViews>
    <sheetView showGridLines="0" showRowColHeaders="0" zoomScaleNormal="100" workbookViewId="0"/>
  </sheetViews>
  <sheetFormatPr defaultRowHeight="16.8" x14ac:dyDescent="0.4"/>
  <cols>
    <col min="1" max="1" width="59.5" customWidth="1"/>
    <col min="2" max="2" width="5.19921875" customWidth="1"/>
  </cols>
  <sheetData>
    <row r="1" spans="1:12" ht="40.049999999999997" customHeight="1" x14ac:dyDescent="0.5">
      <c r="A1" s="257" t="s">
        <v>13</v>
      </c>
      <c r="K1" s="4"/>
    </row>
    <row r="2" spans="1:12" x14ac:dyDescent="0.4">
      <c r="A2" s="42"/>
    </row>
    <row r="3" spans="1:12" x14ac:dyDescent="0.4">
      <c r="A3" s="254"/>
      <c r="C3" s="3" t="s">
        <v>350</v>
      </c>
    </row>
    <row r="4" spans="1:12" x14ac:dyDescent="0.4">
      <c r="A4" s="261" t="s">
        <v>14</v>
      </c>
    </row>
    <row r="5" spans="1:12" x14ac:dyDescent="0.4">
      <c r="A5" s="255" t="s">
        <v>0</v>
      </c>
    </row>
    <row r="6" spans="1:12" x14ac:dyDescent="0.4">
      <c r="A6" s="11" t="s">
        <v>2</v>
      </c>
    </row>
    <row r="7" spans="1:12" x14ac:dyDescent="0.4">
      <c r="A7" s="11" t="s">
        <v>4</v>
      </c>
    </row>
    <row r="8" spans="1:12" x14ac:dyDescent="0.4">
      <c r="A8" s="11" t="s">
        <v>6</v>
      </c>
      <c r="C8" s="210"/>
      <c r="D8" s="210"/>
      <c r="E8" s="210"/>
      <c r="F8" s="210"/>
      <c r="G8" s="210"/>
      <c r="H8" s="210"/>
      <c r="I8" s="210"/>
      <c r="J8" s="210"/>
      <c r="K8" s="210"/>
      <c r="L8" s="210"/>
    </row>
    <row r="9" spans="1:12" x14ac:dyDescent="0.4">
      <c r="A9" s="11" t="s">
        <v>8</v>
      </c>
      <c r="B9" s="4"/>
      <c r="C9" s="210"/>
      <c r="D9" s="210"/>
      <c r="E9" s="210"/>
      <c r="F9" s="210"/>
      <c r="G9" s="210"/>
      <c r="H9" s="210"/>
      <c r="I9" s="210"/>
      <c r="J9" s="210"/>
      <c r="K9" s="210"/>
      <c r="L9" s="210"/>
    </row>
    <row r="10" spans="1:12" x14ac:dyDescent="0.4">
      <c r="A10" s="11" t="s">
        <v>10</v>
      </c>
      <c r="B10" s="4"/>
      <c r="C10" s="210"/>
      <c r="D10" s="210"/>
      <c r="E10" s="210"/>
      <c r="F10" s="210"/>
      <c r="G10" s="210"/>
      <c r="H10" s="210"/>
      <c r="I10" s="210"/>
      <c r="J10" s="210"/>
      <c r="K10" s="210"/>
      <c r="L10" s="210"/>
    </row>
    <row r="11" spans="1:12" x14ac:dyDescent="0.4">
      <c r="A11" s="11" t="s">
        <v>12</v>
      </c>
      <c r="B11" s="4"/>
      <c r="C11" s="210"/>
      <c r="D11" s="210"/>
      <c r="E11" s="210"/>
      <c r="F11" s="210"/>
      <c r="G11" s="210"/>
      <c r="H11" s="210"/>
      <c r="I11" s="210"/>
      <c r="J11" s="210"/>
      <c r="K11" s="210"/>
      <c r="L11" s="210"/>
    </row>
    <row r="12" spans="1:12" x14ac:dyDescent="0.4">
      <c r="A12" s="18" t="s">
        <v>13</v>
      </c>
      <c r="B12" s="4"/>
      <c r="C12" s="210"/>
      <c r="D12" s="210"/>
      <c r="E12" s="210"/>
      <c r="F12" s="210"/>
      <c r="G12" s="210"/>
      <c r="H12" s="210"/>
      <c r="I12" s="210"/>
      <c r="J12" s="210"/>
      <c r="K12" s="210"/>
      <c r="L12" s="210"/>
    </row>
    <row r="13" spans="1:12" x14ac:dyDescent="0.4">
      <c r="A13" s="284" t="s">
        <v>126</v>
      </c>
      <c r="B13" s="4"/>
      <c r="C13" s="210"/>
      <c r="D13" s="210"/>
      <c r="E13" s="210"/>
      <c r="F13" s="210"/>
      <c r="G13" s="210"/>
      <c r="H13" s="210"/>
      <c r="I13" s="210"/>
      <c r="J13" s="210"/>
      <c r="K13" s="210"/>
      <c r="L13" s="210"/>
    </row>
    <row r="14" spans="1:12" x14ac:dyDescent="0.4">
      <c r="A14" s="284" t="s">
        <v>127</v>
      </c>
      <c r="C14" s="210"/>
      <c r="D14" s="210"/>
      <c r="E14" s="210"/>
      <c r="F14" s="210"/>
      <c r="G14" s="210"/>
      <c r="H14" s="210"/>
      <c r="I14" s="210"/>
      <c r="J14" s="210"/>
      <c r="K14" s="210"/>
      <c r="L14" s="210"/>
    </row>
    <row r="15" spans="1:12" x14ac:dyDescent="0.4">
      <c r="A15" s="284" t="s">
        <v>128</v>
      </c>
      <c r="C15" s="210"/>
      <c r="D15" s="210"/>
      <c r="E15" s="210"/>
      <c r="F15" s="210"/>
      <c r="G15" s="210"/>
      <c r="H15" s="210"/>
      <c r="I15" s="210"/>
      <c r="J15" s="210"/>
      <c r="K15" s="210"/>
      <c r="L15" s="210"/>
    </row>
    <row r="16" spans="1:12" x14ac:dyDescent="0.4">
      <c r="A16" s="284" t="s">
        <v>129</v>
      </c>
      <c r="C16" s="210"/>
      <c r="D16" s="210"/>
      <c r="E16" s="210"/>
      <c r="F16" s="210"/>
      <c r="G16" s="210"/>
      <c r="H16" s="210"/>
      <c r="I16" s="210"/>
      <c r="J16" s="210"/>
      <c r="K16" s="210"/>
      <c r="L16" s="210"/>
    </row>
    <row r="17" spans="1:12" x14ac:dyDescent="0.4">
      <c r="A17" s="284" t="s">
        <v>130</v>
      </c>
      <c r="C17" s="210"/>
      <c r="D17" s="210"/>
      <c r="E17" s="210"/>
      <c r="F17" s="210"/>
      <c r="G17" s="210"/>
      <c r="H17" s="210"/>
      <c r="I17" s="210"/>
      <c r="J17" s="210"/>
      <c r="K17" s="210"/>
      <c r="L17" s="210"/>
    </row>
    <row r="18" spans="1:12" x14ac:dyDescent="0.4">
      <c r="A18" s="11" t="s">
        <v>1</v>
      </c>
      <c r="C18" s="210"/>
      <c r="D18" s="210"/>
      <c r="E18" s="210"/>
      <c r="F18" s="210"/>
      <c r="G18" s="210"/>
      <c r="H18" s="210"/>
      <c r="I18" s="210"/>
      <c r="J18" s="210"/>
      <c r="K18" s="210"/>
      <c r="L18" s="210"/>
    </row>
    <row r="19" spans="1:12" x14ac:dyDescent="0.4">
      <c r="A19" s="11" t="s">
        <v>3</v>
      </c>
      <c r="C19" s="210"/>
      <c r="D19" s="210"/>
      <c r="E19" s="210"/>
      <c r="F19" s="210"/>
      <c r="G19" s="210"/>
      <c r="H19" s="210"/>
      <c r="I19" s="210"/>
      <c r="J19" s="210"/>
      <c r="K19" s="210"/>
      <c r="L19" s="210"/>
    </row>
    <row r="20" spans="1:12" x14ac:dyDescent="0.4">
      <c r="A20" s="11" t="s">
        <v>5</v>
      </c>
      <c r="C20" s="210"/>
      <c r="D20" s="210"/>
      <c r="E20" s="210"/>
      <c r="F20" s="210"/>
      <c r="G20" s="210"/>
      <c r="H20" s="210"/>
      <c r="I20" s="210"/>
      <c r="J20" s="210"/>
      <c r="K20" s="210"/>
      <c r="L20" s="210"/>
    </row>
    <row r="21" spans="1:12" x14ac:dyDescent="0.4">
      <c r="A21" s="11" t="s">
        <v>7</v>
      </c>
      <c r="C21" s="210"/>
      <c r="D21" s="210"/>
      <c r="E21" s="210"/>
      <c r="F21" s="210"/>
      <c r="G21" s="210"/>
      <c r="H21" s="210"/>
      <c r="I21" s="210"/>
      <c r="J21" s="210"/>
      <c r="K21" s="210"/>
      <c r="L21" s="210"/>
    </row>
    <row r="22" spans="1:12" x14ac:dyDescent="0.4">
      <c r="A22" s="11" t="s">
        <v>9</v>
      </c>
      <c r="C22" s="210"/>
      <c r="D22" s="210"/>
      <c r="E22" s="210"/>
      <c r="F22" s="210"/>
      <c r="G22" s="210"/>
      <c r="H22" s="210"/>
      <c r="I22" s="210"/>
      <c r="J22" s="210"/>
      <c r="K22" s="210"/>
      <c r="L22" s="210"/>
    </row>
    <row r="23" spans="1:12" x14ac:dyDescent="0.4">
      <c r="A23" s="59" t="s">
        <v>11</v>
      </c>
      <c r="C23" s="210"/>
      <c r="D23" s="210"/>
      <c r="E23" s="210"/>
      <c r="F23" s="210"/>
      <c r="G23" s="210"/>
      <c r="H23" s="210"/>
      <c r="I23" s="210"/>
      <c r="J23" s="210"/>
      <c r="K23" s="210"/>
      <c r="L23" s="210"/>
    </row>
    <row r="24" spans="1:12" x14ac:dyDescent="0.4">
      <c r="A24" s="60"/>
      <c r="C24" s="210"/>
      <c r="D24" s="210"/>
      <c r="E24" s="210"/>
      <c r="F24" s="210"/>
      <c r="G24" s="210"/>
      <c r="H24" s="210"/>
      <c r="I24" s="210"/>
    </row>
    <row r="25" spans="1:12" x14ac:dyDescent="0.4">
      <c r="A25" s="60"/>
    </row>
    <row r="26" spans="1:12" x14ac:dyDescent="0.4">
      <c r="A26" s="60"/>
    </row>
    <row r="27" spans="1:12" x14ac:dyDescent="0.4">
      <c r="A27" s="60"/>
    </row>
    <row r="28" spans="1:12" x14ac:dyDescent="0.4">
      <c r="A28" s="60"/>
    </row>
    <row r="29" spans="1:12" x14ac:dyDescent="0.4">
      <c r="A29" s="60"/>
    </row>
    <row r="30" spans="1:12" x14ac:dyDescent="0.4">
      <c r="A30" s="60"/>
    </row>
    <row r="31" spans="1:12" x14ac:dyDescent="0.4">
      <c r="A31" s="60"/>
    </row>
    <row r="32" spans="1:12" x14ac:dyDescent="0.4">
      <c r="A32" s="60"/>
    </row>
    <row r="33" spans="1:1" x14ac:dyDescent="0.4">
      <c r="A33" s="60"/>
    </row>
    <row r="34" spans="1:1" x14ac:dyDescent="0.4">
      <c r="A34" s="60"/>
    </row>
  </sheetData>
  <hyperlinks>
    <hyperlink ref="A21" location="'Regional utveckling'!A1" display="Regional utveckling" xr:uid="{00000000-0004-0000-2A00-000000000000}"/>
    <hyperlink ref="A20" location="'Läkemedel'!A1" display="Läkemedel" xr:uid="{00000000-0004-0000-2A00-000001000000}"/>
    <hyperlink ref="A19" location="'Övrig hälso- och sjukvård'!A1" display="Övrig hälso- och sjukvård" xr:uid="{00000000-0004-0000-2A00-000002000000}"/>
    <hyperlink ref="A18" location="'Tandvård'!A1" display="Tandvård" xr:uid="{00000000-0004-0000-2A00-000003000000}"/>
    <hyperlink ref="A12" location="'Specialiserad psykiatrisk vård'!A1" display="Specialiserad psykiatrisk vård" xr:uid="{00000000-0004-0000-2A00-000004000000}"/>
    <hyperlink ref="A11" location="'Specialiserad somatisk vård'!A1" display="Specialiserad somatisk vård" xr:uid="{00000000-0004-0000-2A00-000005000000}"/>
    <hyperlink ref="A10" location="'Vårdcentraler'!A1" display="Vårdcentraler" xr:uid="{00000000-0004-0000-2A00-000006000000}"/>
    <hyperlink ref="A9" location="'Primärvård'!A1" display="Primärvård" xr:uid="{00000000-0004-0000-2A00-000007000000}"/>
    <hyperlink ref="A8" location="'Vårdplatser'!A1" display="Vårdplatser" xr:uid="{00000000-0004-0000-2A00-000008000000}"/>
    <hyperlink ref="A7" location="'Hälso- och sjukvård'!A1" display="Hälso- och sjukvård" xr:uid="{00000000-0004-0000-2A00-000009000000}"/>
    <hyperlink ref="A6" location="'Kostnader och intäkter'!A1" display="Kostnader för" xr:uid="{00000000-0004-0000-2A00-00000A000000}"/>
    <hyperlink ref="A5" location="'Regionernas ekonomi'!A1" display="Regionernas ekonomi" xr:uid="{00000000-0004-0000-2A00-00000B000000}"/>
    <hyperlink ref="A22" location="'Trafik och infrastruktur'!A1" display="Trafik och infrastruktur, samt allmän regional utveckling" xr:uid="{00000000-0004-0000-2A00-00000C000000}"/>
    <hyperlink ref="A23" location="'Utbildning och kultur'!A1" display="Utbildning och kultur" xr:uid="{00000000-0004-0000-2A00-00000D000000}"/>
    <hyperlink ref="A4" location="Innehåll!A1" display="Innehåll" xr:uid="{00000000-0004-0000-2A00-00000E000000}"/>
    <hyperlink ref="A13" location="'Psykiatri 1'!A1" display="Psykiatri 1" xr:uid="{3E80156C-DE6F-4A44-8B80-1668CF88340D}"/>
    <hyperlink ref="A14" location="'Psykiatri 2'!A1" display="Psykiatri 2" xr:uid="{9A179FB3-2158-402F-B848-3A29B41058C5}"/>
    <hyperlink ref="A15" location="'Psykiatri 3'!A1" display="Psykiatri 3" xr:uid="{1BE2639D-336F-4623-A7BF-0CEBB496F710}"/>
    <hyperlink ref="A16" location="'Psykiatri 4'!A1" display="Psykiatri 4" xr:uid="{0FFBA013-CC1C-44F1-86E6-8A00F9197B49}"/>
    <hyperlink ref="A17" location="'Psykiatri 5'!A1" display="Psykiatri 5" xr:uid="{D01D59D7-AC41-4113-80DC-9C31CD83C16F}"/>
  </hyperlinks>
  <pageMargins left="0.7" right="0.7" top="0.75" bottom="0.75" header="0.3" footer="0.3"/>
  <pageSetup paperSize="9"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51">
    <tabColor theme="9" tint="-0.249977111117893"/>
  </sheetPr>
  <dimension ref="A1:R34"/>
  <sheetViews>
    <sheetView showGridLines="0" showRowColHeaders="0" zoomScaleNormal="100" workbookViewId="0"/>
  </sheetViews>
  <sheetFormatPr defaultRowHeight="16.8" x14ac:dyDescent="0.4"/>
  <cols>
    <col min="1" max="1" width="59.5" customWidth="1"/>
    <col min="2" max="2" width="5.19921875" customWidth="1"/>
    <col min="3" max="3" width="35.69921875" customWidth="1"/>
    <col min="4" max="4" width="17.19921875" customWidth="1"/>
    <col min="6" max="6" width="15.19921875" customWidth="1"/>
  </cols>
  <sheetData>
    <row r="1" spans="1:18" ht="30" x14ac:dyDescent="0.5">
      <c r="A1" s="257" t="s">
        <v>13</v>
      </c>
    </row>
    <row r="2" spans="1:18" x14ac:dyDescent="0.4">
      <c r="A2" s="42"/>
    </row>
    <row r="3" spans="1:18" x14ac:dyDescent="0.4">
      <c r="A3" s="254"/>
      <c r="C3" s="3" t="s">
        <v>290</v>
      </c>
    </row>
    <row r="4" spans="1:18" x14ac:dyDescent="0.4">
      <c r="A4" s="261" t="s">
        <v>14</v>
      </c>
      <c r="C4" s="21" t="s">
        <v>291</v>
      </c>
    </row>
    <row r="5" spans="1:18" x14ac:dyDescent="0.4">
      <c r="A5" s="255" t="s">
        <v>0</v>
      </c>
      <c r="C5" s="101"/>
      <c r="D5" s="101">
        <v>2021</v>
      </c>
      <c r="E5" s="101"/>
      <c r="F5" s="101">
        <v>2022</v>
      </c>
      <c r="G5" s="101"/>
      <c r="N5" s="1"/>
      <c r="O5" s="1"/>
      <c r="P5" s="1"/>
      <c r="Q5" s="1"/>
      <c r="R5" s="1"/>
    </row>
    <row r="6" spans="1:18" x14ac:dyDescent="0.4">
      <c r="A6" s="11" t="s">
        <v>2</v>
      </c>
      <c r="C6" s="73" t="s">
        <v>268</v>
      </c>
      <c r="D6" s="82" t="s">
        <v>286</v>
      </c>
      <c r="E6" s="148" t="s">
        <v>287</v>
      </c>
      <c r="F6" s="82" t="s">
        <v>286</v>
      </c>
      <c r="G6" s="82" t="s">
        <v>287</v>
      </c>
      <c r="N6" s="1"/>
      <c r="O6" s="1"/>
      <c r="P6" s="1"/>
      <c r="Q6" s="1"/>
      <c r="R6" s="1"/>
    </row>
    <row r="7" spans="1:18" x14ac:dyDescent="0.4">
      <c r="A7" s="11" t="s">
        <v>4</v>
      </c>
      <c r="C7" s="1" t="s">
        <v>270</v>
      </c>
      <c r="D7" s="1">
        <v>321.95808376329001</v>
      </c>
      <c r="E7" s="55">
        <f>D7/D$11</f>
        <v>1.2224493944990854E-2</v>
      </c>
      <c r="F7" s="1">
        <v>328.25681475521702</v>
      </c>
      <c r="G7" s="52">
        <f>F7/F$11</f>
        <v>1.2271740985892485E-2</v>
      </c>
      <c r="N7" s="1"/>
      <c r="O7" s="1"/>
      <c r="P7" s="1"/>
      <c r="Q7" s="1"/>
      <c r="R7" s="1"/>
    </row>
    <row r="8" spans="1:18" x14ac:dyDescent="0.4">
      <c r="A8" s="11" t="s">
        <v>6</v>
      </c>
      <c r="C8" s="74" t="s">
        <v>243</v>
      </c>
      <c r="D8" s="74">
        <v>10097.7831570568</v>
      </c>
      <c r="E8" s="143">
        <f t="shared" ref="E8:G11" si="0">D8/D$11</f>
        <v>0.3834048445636396</v>
      </c>
      <c r="F8" s="74">
        <v>10447.419524308838</v>
      </c>
      <c r="G8" s="81">
        <f t="shared" si="0"/>
        <v>0.39057232206703646</v>
      </c>
      <c r="N8" s="1"/>
      <c r="O8" s="1"/>
      <c r="P8" s="1"/>
      <c r="Q8" s="1"/>
      <c r="R8" s="1"/>
    </row>
    <row r="9" spans="1:18" x14ac:dyDescent="0.4">
      <c r="A9" s="11" t="s">
        <v>8</v>
      </c>
      <c r="C9" s="1" t="s">
        <v>271</v>
      </c>
      <c r="D9" s="1">
        <v>60.947846743600003</v>
      </c>
      <c r="E9" s="55">
        <f t="shared" si="0"/>
        <v>2.314141563922182E-3</v>
      </c>
      <c r="F9" s="1">
        <v>98.634290389599997</v>
      </c>
      <c r="G9" s="52">
        <f t="shared" si="0"/>
        <v>3.6874008690149771E-3</v>
      </c>
      <c r="N9" s="1"/>
      <c r="O9" s="1"/>
      <c r="P9" s="1"/>
      <c r="Q9" s="1"/>
      <c r="R9" s="1"/>
    </row>
    <row r="10" spans="1:18" x14ac:dyDescent="0.4">
      <c r="A10" s="11" t="s">
        <v>10</v>
      </c>
      <c r="C10" s="74" t="s">
        <v>129</v>
      </c>
      <c r="D10" s="74">
        <v>15856.440712006999</v>
      </c>
      <c r="E10" s="143">
        <f>D10/D$11</f>
        <v>0.60205651992744746</v>
      </c>
      <c r="F10" s="74">
        <v>15874.690602936998</v>
      </c>
      <c r="G10" s="81">
        <f t="shared" si="0"/>
        <v>0.59346853607805605</v>
      </c>
    </row>
    <row r="11" spans="1:18" x14ac:dyDescent="0.4">
      <c r="A11" s="11" t="s">
        <v>12</v>
      </c>
      <c r="C11" s="16" t="s">
        <v>27</v>
      </c>
      <c r="D11" s="16">
        <v>26337.129799570685</v>
      </c>
      <c r="E11" s="55">
        <f t="shared" si="0"/>
        <v>1</v>
      </c>
      <c r="F11" s="16">
        <v>26749.001232390656</v>
      </c>
      <c r="G11" s="52">
        <f t="shared" si="0"/>
        <v>1</v>
      </c>
    </row>
    <row r="12" spans="1:18" x14ac:dyDescent="0.4">
      <c r="A12" s="11" t="s">
        <v>13</v>
      </c>
    </row>
    <row r="13" spans="1:18" x14ac:dyDescent="0.4">
      <c r="A13" s="283" t="s">
        <v>126</v>
      </c>
      <c r="C13" s="239"/>
      <c r="D13" s="239"/>
      <c r="E13" s="239"/>
      <c r="F13" s="239"/>
      <c r="G13" s="239"/>
    </row>
    <row r="14" spans="1:18" x14ac:dyDescent="0.4">
      <c r="A14" s="284" t="s">
        <v>127</v>
      </c>
      <c r="C14" s="239"/>
      <c r="D14" s="239"/>
      <c r="E14" s="239"/>
      <c r="F14" s="239"/>
      <c r="G14" s="239"/>
    </row>
    <row r="15" spans="1:18" x14ac:dyDescent="0.4">
      <c r="A15" s="284" t="s">
        <v>128</v>
      </c>
      <c r="C15" s="239"/>
      <c r="D15" s="239"/>
      <c r="E15" s="239"/>
      <c r="F15" s="239"/>
      <c r="G15" s="239"/>
    </row>
    <row r="16" spans="1:18" x14ac:dyDescent="0.4">
      <c r="A16" s="284" t="s">
        <v>129</v>
      </c>
      <c r="C16" s="239"/>
      <c r="D16" s="239"/>
      <c r="E16" s="239"/>
      <c r="F16" s="239"/>
      <c r="G16" s="239"/>
    </row>
    <row r="17" spans="1:7" x14ac:dyDescent="0.4">
      <c r="A17" s="284" t="s">
        <v>130</v>
      </c>
      <c r="C17" s="239"/>
      <c r="D17" s="239"/>
      <c r="E17" s="239"/>
      <c r="F17" s="239"/>
      <c r="G17" s="239"/>
    </row>
    <row r="18" spans="1:7" x14ac:dyDescent="0.4">
      <c r="A18" s="11" t="s">
        <v>1</v>
      </c>
      <c r="C18" s="239"/>
      <c r="D18" s="239"/>
      <c r="E18" s="239"/>
      <c r="F18" s="239"/>
      <c r="G18" s="239"/>
    </row>
    <row r="19" spans="1:7" x14ac:dyDescent="0.4">
      <c r="A19" s="11" t="s">
        <v>3</v>
      </c>
      <c r="C19" s="239"/>
      <c r="D19" s="239"/>
      <c r="E19" s="239"/>
      <c r="F19" s="239"/>
      <c r="G19" s="239"/>
    </row>
    <row r="20" spans="1:7" x14ac:dyDescent="0.4">
      <c r="A20" s="11" t="s">
        <v>5</v>
      </c>
      <c r="C20" s="239"/>
      <c r="D20" s="239"/>
      <c r="E20" s="239"/>
      <c r="F20" s="239"/>
      <c r="G20" s="239"/>
    </row>
    <row r="21" spans="1:7" x14ac:dyDescent="0.4">
      <c r="A21" s="11" t="s">
        <v>7</v>
      </c>
      <c r="C21" s="239"/>
      <c r="D21" s="239"/>
      <c r="E21" s="239"/>
      <c r="F21" s="239"/>
      <c r="G21" s="239"/>
    </row>
    <row r="22" spans="1:7" x14ac:dyDescent="0.4">
      <c r="A22" s="11" t="s">
        <v>9</v>
      </c>
      <c r="C22" s="239"/>
      <c r="D22" s="239"/>
      <c r="E22" s="239"/>
      <c r="F22" s="239"/>
      <c r="G22" s="239"/>
    </row>
    <row r="23" spans="1:7" x14ac:dyDescent="0.4">
      <c r="A23" s="59" t="s">
        <v>11</v>
      </c>
    </row>
    <row r="24" spans="1:7" x14ac:dyDescent="0.4">
      <c r="A24" s="60"/>
    </row>
    <row r="25" spans="1:7" x14ac:dyDescent="0.4">
      <c r="A25" s="60"/>
    </row>
    <row r="26" spans="1:7" x14ac:dyDescent="0.4">
      <c r="A26" s="60"/>
    </row>
    <row r="27" spans="1:7" x14ac:dyDescent="0.4">
      <c r="A27" s="60"/>
    </row>
    <row r="28" spans="1:7" x14ac:dyDescent="0.4">
      <c r="A28" s="60"/>
    </row>
    <row r="29" spans="1:7" x14ac:dyDescent="0.4">
      <c r="A29" s="60"/>
    </row>
    <row r="30" spans="1:7" x14ac:dyDescent="0.4">
      <c r="A30" s="60"/>
    </row>
    <row r="31" spans="1:7" x14ac:dyDescent="0.4">
      <c r="A31" s="60"/>
    </row>
    <row r="32" spans="1:7" x14ac:dyDescent="0.4">
      <c r="A32" s="60"/>
    </row>
    <row r="33" spans="1:1" x14ac:dyDescent="0.4">
      <c r="A33" s="60"/>
    </row>
    <row r="34" spans="1:1" x14ac:dyDescent="0.4">
      <c r="A34" s="60"/>
    </row>
  </sheetData>
  <hyperlinks>
    <hyperlink ref="A21" location="'Regional utveckling'!A1" display="Regional utveckling" xr:uid="{00000000-0004-0000-2B00-000000000000}"/>
    <hyperlink ref="A20" location="'Läkemedel'!A1" display="Läkemedel" xr:uid="{00000000-0004-0000-2B00-000001000000}"/>
    <hyperlink ref="A19" location="'Övrig hälso- och sjukvård'!A1" display="Övrig hälso- och sjukvård" xr:uid="{00000000-0004-0000-2B00-000002000000}"/>
    <hyperlink ref="A18" location="'Tandvård'!A1" display="Tandvård" xr:uid="{00000000-0004-0000-2B00-000003000000}"/>
    <hyperlink ref="A12" location="'Specialiserad psykiatrisk vård'!A1" display="Specialiserad psykiatrisk vård" xr:uid="{00000000-0004-0000-2B00-000004000000}"/>
    <hyperlink ref="A11" location="'Specialiserad somatisk vård'!A1" display="Specialiserad somatisk vård" xr:uid="{00000000-0004-0000-2B00-000005000000}"/>
    <hyperlink ref="A10" location="'Vårdcentraler'!A1" display="Vårdcentraler" xr:uid="{00000000-0004-0000-2B00-000006000000}"/>
    <hyperlink ref="A9" location="'Primärvård'!A1" display="Primärvård" xr:uid="{00000000-0004-0000-2B00-000007000000}"/>
    <hyperlink ref="A8" location="'Vårdplatser'!A1" display="Vårdplatser" xr:uid="{00000000-0004-0000-2B00-000008000000}"/>
    <hyperlink ref="A7" location="'Hälso- och sjukvård'!A1" display="Hälso- och sjukvård" xr:uid="{00000000-0004-0000-2B00-000009000000}"/>
    <hyperlink ref="A6" location="'Kostnader och intäkter'!A1" display="Kostnader för" xr:uid="{00000000-0004-0000-2B00-00000A000000}"/>
    <hyperlink ref="A5" location="'Regionernas ekonomi'!A1" display="Regionernas ekonomi" xr:uid="{00000000-0004-0000-2B00-00000B000000}"/>
    <hyperlink ref="A22" location="'Trafik och infrastruktur'!A1" display="Trafik och infrastruktur, samt allmän regional utveckling" xr:uid="{00000000-0004-0000-2B00-00000C000000}"/>
    <hyperlink ref="A23" location="'Utbildning och kultur'!A1" display="Utbildning och kultur" xr:uid="{00000000-0004-0000-2B00-00000D000000}"/>
    <hyperlink ref="A4" location="Innehåll!A1" display="Innehåll" xr:uid="{00000000-0004-0000-2B00-00000E000000}"/>
    <hyperlink ref="A13" location="'Psykiatri 1'!A1" display="Psykiatri 1" xr:uid="{9CFEBE2C-0DC3-44B1-B32A-863307464E5B}"/>
    <hyperlink ref="A14" location="'Psykiatri 2'!A1" display="Psykiatri 2" xr:uid="{0B421A0B-F78D-4859-9DAB-BCB506CF87B7}"/>
    <hyperlink ref="A15" location="'Psykiatri 3'!A1" display="Psykiatri 3" xr:uid="{50CECD8E-029B-4EA8-BE66-A6DADD67F2A0}"/>
    <hyperlink ref="A16" location="'Psykiatri 4'!A1" display="Psykiatri 4" xr:uid="{741736D3-D241-403C-82F8-4A6C8059F2A1}"/>
    <hyperlink ref="A17" location="'Psykiatri 5'!A1" display="Psykiatri 5" xr:uid="{251BA8FD-74C2-4E9F-8EA8-3BCD379E3207}"/>
  </hyperlinks>
  <pageMargins left="0.7" right="0.7" top="0.75" bottom="0.75" header="0.3" footer="0.3"/>
  <pageSetup paperSize="9" orientation="landscape" r:id="rId1"/>
  <colBreaks count="1" manualBreakCount="1">
    <brk id="2" max="1048575" man="1"/>
  </colBreaks>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52">
    <tabColor theme="9" tint="-0.249977111117893"/>
  </sheetPr>
  <dimension ref="A1:L34"/>
  <sheetViews>
    <sheetView showGridLines="0" showRowColHeaders="0" zoomScaleNormal="100" workbookViewId="0"/>
  </sheetViews>
  <sheetFormatPr defaultRowHeight="16.8" x14ac:dyDescent="0.4"/>
  <cols>
    <col min="1" max="1" width="59.5" customWidth="1"/>
    <col min="2" max="2" width="5.19921875" customWidth="1"/>
    <col min="3" max="3" width="58.69921875" customWidth="1"/>
  </cols>
  <sheetData>
    <row r="1" spans="1:12" ht="30" x14ac:dyDescent="0.5">
      <c r="A1" s="257" t="s">
        <v>13</v>
      </c>
    </row>
    <row r="2" spans="1:12" x14ac:dyDescent="0.4">
      <c r="A2" s="42"/>
    </row>
    <row r="3" spans="1:12" x14ac:dyDescent="0.4">
      <c r="A3" s="254"/>
      <c r="C3" s="3" t="s">
        <v>350</v>
      </c>
    </row>
    <row r="4" spans="1:12" x14ac:dyDescent="0.4">
      <c r="A4" s="261" t="s">
        <v>14</v>
      </c>
      <c r="C4" s="21" t="s">
        <v>357</v>
      </c>
      <c r="E4" s="29"/>
      <c r="J4" s="1"/>
      <c r="K4" s="1"/>
      <c r="L4" s="1"/>
    </row>
    <row r="5" spans="1:12" x14ac:dyDescent="0.4">
      <c r="A5" s="255" t="s">
        <v>0</v>
      </c>
      <c r="C5" s="73" t="s">
        <v>264</v>
      </c>
      <c r="D5" s="73" t="s">
        <v>412</v>
      </c>
      <c r="E5" s="73" t="s">
        <v>422</v>
      </c>
      <c r="J5" s="1"/>
      <c r="K5" s="1"/>
      <c r="L5" s="1"/>
    </row>
    <row r="6" spans="1:12" x14ac:dyDescent="0.4">
      <c r="A6" s="11" t="s">
        <v>2</v>
      </c>
      <c r="C6" s="1" t="s">
        <v>252</v>
      </c>
      <c r="D6" s="1">
        <v>12457.501474870536</v>
      </c>
      <c r="E6" s="1">
        <v>12729.571876012291</v>
      </c>
      <c r="F6" s="1"/>
      <c r="H6" s="1"/>
      <c r="J6" s="1"/>
      <c r="K6" s="1"/>
      <c r="L6" s="1"/>
    </row>
    <row r="7" spans="1:12" x14ac:dyDescent="0.4">
      <c r="A7" s="11" t="s">
        <v>4</v>
      </c>
      <c r="C7" s="74" t="s">
        <v>253</v>
      </c>
      <c r="D7" s="74">
        <v>6112.1182689605885</v>
      </c>
      <c r="E7" s="74">
        <v>6039.7349043677732</v>
      </c>
      <c r="F7" s="1"/>
      <c r="H7" s="1"/>
      <c r="J7" s="1"/>
      <c r="K7" s="1"/>
      <c r="L7" s="1"/>
    </row>
    <row r="8" spans="1:12" x14ac:dyDescent="0.4">
      <c r="A8" s="11" t="s">
        <v>6</v>
      </c>
      <c r="C8" s="1" t="s">
        <v>178</v>
      </c>
      <c r="D8" s="1">
        <v>4290.2558334725645</v>
      </c>
      <c r="E8" s="1">
        <v>4578.3647221741248</v>
      </c>
      <c r="F8" s="1"/>
      <c r="H8" s="1"/>
      <c r="J8" s="1"/>
      <c r="K8" s="1"/>
      <c r="L8" s="1"/>
    </row>
    <row r="9" spans="1:12" x14ac:dyDescent="0.4">
      <c r="A9" s="11" t="s">
        <v>8</v>
      </c>
      <c r="C9" s="99" t="s">
        <v>184</v>
      </c>
      <c r="D9" s="111">
        <v>1773.0012702744439</v>
      </c>
      <c r="E9" s="74">
        <v>1907.121022485182</v>
      </c>
      <c r="F9" s="1"/>
      <c r="H9" s="1"/>
    </row>
    <row r="10" spans="1:12" x14ac:dyDescent="0.4">
      <c r="A10" s="11" t="s">
        <v>10</v>
      </c>
      <c r="C10" s="1" t="s">
        <v>179</v>
      </c>
      <c r="D10" s="1">
        <v>45.447728984051594</v>
      </c>
      <c r="E10" s="1">
        <v>52.136878603004703</v>
      </c>
      <c r="F10" s="1"/>
      <c r="H10" s="1"/>
      <c r="J10" s="1"/>
      <c r="K10" s="1"/>
      <c r="L10" s="1"/>
    </row>
    <row r="11" spans="1:12" x14ac:dyDescent="0.4">
      <c r="A11" s="11" t="s">
        <v>12</v>
      </c>
      <c r="C11" s="74" t="s">
        <v>254</v>
      </c>
      <c r="D11" s="74">
        <v>4352.3821984012593</v>
      </c>
      <c r="E11" s="74">
        <v>4461.8298605194013</v>
      </c>
      <c r="F11" s="1"/>
      <c r="H11" s="1"/>
      <c r="J11" s="1"/>
      <c r="K11" s="1"/>
      <c r="L11" s="1"/>
    </row>
    <row r="12" spans="1:12" x14ac:dyDescent="0.4">
      <c r="A12" s="11" t="s">
        <v>13</v>
      </c>
      <c r="C12" s="51" t="s">
        <v>255</v>
      </c>
      <c r="D12" s="1">
        <v>1833.3446085053101</v>
      </c>
      <c r="E12" s="1">
        <v>1677.7431672471466</v>
      </c>
      <c r="F12" s="1"/>
      <c r="H12" s="1"/>
      <c r="J12" s="1"/>
      <c r="K12" s="1"/>
      <c r="L12" s="1"/>
    </row>
    <row r="13" spans="1:12" x14ac:dyDescent="0.4">
      <c r="A13" s="284" t="s">
        <v>126</v>
      </c>
      <c r="C13" s="74" t="s">
        <v>256</v>
      </c>
      <c r="D13" s="74">
        <v>132.00294266274028</v>
      </c>
      <c r="E13" s="74">
        <v>129.1548503036401</v>
      </c>
      <c r="F13" s="1"/>
      <c r="H13" s="1"/>
      <c r="J13" s="1"/>
      <c r="K13" s="1"/>
      <c r="L13" s="1"/>
    </row>
    <row r="14" spans="1:12" x14ac:dyDescent="0.4">
      <c r="A14" s="283" t="s">
        <v>127</v>
      </c>
      <c r="C14" s="16" t="s">
        <v>257</v>
      </c>
      <c r="D14" s="16">
        <f>D13+D11+D10+D8+D7+D6</f>
        <v>27389.708447351739</v>
      </c>
      <c r="E14" s="16">
        <f>E13+E11+E10+E8+E7+E6</f>
        <v>27990.793091980235</v>
      </c>
      <c r="F14" s="1"/>
      <c r="H14" s="1"/>
      <c r="J14" s="1"/>
      <c r="K14" s="1"/>
      <c r="L14" s="1"/>
    </row>
    <row r="15" spans="1:12" x14ac:dyDescent="0.4">
      <c r="A15" s="284" t="s">
        <v>128</v>
      </c>
      <c r="C15" s="99" t="s">
        <v>258</v>
      </c>
      <c r="D15" s="85">
        <f>D14-D9</f>
        <v>25616.707177077296</v>
      </c>
      <c r="E15" s="85">
        <f>E14-E9</f>
        <v>26083.672069495053</v>
      </c>
      <c r="F15" s="1"/>
      <c r="H15" s="1"/>
      <c r="J15" s="1"/>
      <c r="K15" s="1"/>
      <c r="L15" s="1"/>
    </row>
    <row r="16" spans="1:12" x14ac:dyDescent="0.4">
      <c r="A16" s="284" t="s">
        <v>129</v>
      </c>
      <c r="C16" s="16" t="s">
        <v>259</v>
      </c>
      <c r="D16" s="16">
        <v>26161.129799570692</v>
      </c>
      <c r="E16" s="1">
        <v>26563.001232390656</v>
      </c>
      <c r="F16" s="1"/>
      <c r="H16" s="1"/>
      <c r="J16" s="1"/>
      <c r="K16" s="1"/>
      <c r="L16" s="1"/>
    </row>
    <row r="17" spans="1:12" x14ac:dyDescent="0.4">
      <c r="A17" s="284" t="s">
        <v>130</v>
      </c>
      <c r="C17" s="74" t="s">
        <v>260</v>
      </c>
      <c r="D17" s="74">
        <v>260.3506896024</v>
      </c>
      <c r="E17" s="74">
        <v>285.00460409890002</v>
      </c>
      <c r="F17" s="1"/>
      <c r="H17" s="1"/>
      <c r="J17" s="1"/>
      <c r="K17" s="1"/>
      <c r="L17" s="1"/>
    </row>
    <row r="18" spans="1:12" x14ac:dyDescent="0.4">
      <c r="A18" s="11" t="s">
        <v>1</v>
      </c>
      <c r="C18" s="1" t="s">
        <v>205</v>
      </c>
      <c r="D18" s="1">
        <v>1815.638712815</v>
      </c>
      <c r="E18" s="1">
        <v>1999.4924859560003</v>
      </c>
      <c r="F18" s="1"/>
      <c r="H18" s="1"/>
      <c r="J18" s="1"/>
      <c r="K18" s="1"/>
      <c r="L18" s="1"/>
    </row>
    <row r="19" spans="1:12" x14ac:dyDescent="0.4">
      <c r="A19" s="11" t="s">
        <v>3</v>
      </c>
      <c r="C19" s="99" t="s">
        <v>206</v>
      </c>
      <c r="D19" s="85">
        <v>1524.7427920599011</v>
      </c>
      <c r="E19" s="74">
        <v>1670.541306236641</v>
      </c>
      <c r="F19" s="1"/>
      <c r="H19" s="1"/>
      <c r="J19" s="1"/>
      <c r="K19" s="1"/>
      <c r="L19" s="1"/>
    </row>
    <row r="20" spans="1:12" x14ac:dyDescent="0.4">
      <c r="A20" s="11" t="s">
        <v>5</v>
      </c>
      <c r="C20" s="1" t="s">
        <v>207</v>
      </c>
      <c r="D20" s="1">
        <v>95.087095911099979</v>
      </c>
      <c r="E20" s="1">
        <v>85.84150882440801</v>
      </c>
      <c r="F20" s="1"/>
      <c r="H20" s="1"/>
      <c r="J20" s="1"/>
      <c r="K20" s="1"/>
      <c r="L20" s="1"/>
    </row>
    <row r="21" spans="1:12" x14ac:dyDescent="0.4">
      <c r="A21" s="11" t="s">
        <v>7</v>
      </c>
      <c r="C21" s="74" t="s">
        <v>208</v>
      </c>
      <c r="D21" s="74">
        <v>10.032199754626429</v>
      </c>
      <c r="E21" s="74">
        <v>9.5410354666735007</v>
      </c>
      <c r="F21" s="1"/>
      <c r="H21" s="1"/>
      <c r="J21" s="1"/>
      <c r="K21" s="1"/>
      <c r="L21" s="1"/>
    </row>
    <row r="22" spans="1:12" x14ac:dyDescent="0.4">
      <c r="A22" s="11" t="s">
        <v>9</v>
      </c>
      <c r="C22" s="1" t="s">
        <v>209</v>
      </c>
      <c r="D22" s="1">
        <v>1951.7648724460003</v>
      </c>
      <c r="E22" s="1">
        <v>1961.6798099490002</v>
      </c>
      <c r="F22" s="1"/>
      <c r="H22" s="1"/>
      <c r="J22" s="1"/>
      <c r="K22" s="1"/>
      <c r="L22" s="1"/>
    </row>
    <row r="23" spans="1:12" x14ac:dyDescent="0.4">
      <c r="A23" s="59" t="s">
        <v>11</v>
      </c>
      <c r="C23" s="74" t="s">
        <v>211</v>
      </c>
      <c r="D23" s="74">
        <v>42.727487307988866</v>
      </c>
      <c r="E23" s="74">
        <v>60.938355878235008</v>
      </c>
      <c r="F23" s="1"/>
      <c r="H23" s="1"/>
      <c r="J23" s="1"/>
      <c r="K23" s="1"/>
      <c r="L23" s="1"/>
    </row>
    <row r="24" spans="1:12" x14ac:dyDescent="0.4">
      <c r="A24" s="60"/>
      <c r="C24" s="16" t="s">
        <v>261</v>
      </c>
      <c r="D24" s="16">
        <f>D23+D22+D21+D20+D18+D17</f>
        <v>4175.6010578371151</v>
      </c>
      <c r="E24" s="16">
        <f>E23+E22+E21+E20+E18+E17</f>
        <v>4402.497800173217</v>
      </c>
      <c r="F24" s="1"/>
      <c r="H24" s="1"/>
      <c r="J24" s="1"/>
      <c r="K24" s="1"/>
      <c r="L24" s="1"/>
    </row>
    <row r="25" spans="1:12" x14ac:dyDescent="0.4">
      <c r="A25" s="60"/>
      <c r="C25" s="99" t="s">
        <v>262</v>
      </c>
      <c r="D25" s="85">
        <f>D24-D19</f>
        <v>2650.858265777214</v>
      </c>
      <c r="E25" s="85">
        <f>E24-E19</f>
        <v>2731.956493936576</v>
      </c>
      <c r="H25" s="1"/>
    </row>
    <row r="26" spans="1:12" x14ac:dyDescent="0.4">
      <c r="A26" s="60"/>
    </row>
    <row r="27" spans="1:12" x14ac:dyDescent="0.4">
      <c r="A27" s="60"/>
    </row>
    <row r="28" spans="1:12" x14ac:dyDescent="0.4">
      <c r="A28" s="60"/>
    </row>
    <row r="29" spans="1:12" x14ac:dyDescent="0.4">
      <c r="A29" s="60"/>
    </row>
    <row r="30" spans="1:12" x14ac:dyDescent="0.4">
      <c r="A30" s="60"/>
    </row>
    <row r="31" spans="1:12" x14ac:dyDescent="0.4">
      <c r="A31" s="60"/>
    </row>
    <row r="32" spans="1:12" x14ac:dyDescent="0.4">
      <c r="A32" s="60"/>
    </row>
    <row r="33" spans="1:1" x14ac:dyDescent="0.4">
      <c r="A33" s="60"/>
    </row>
    <row r="34" spans="1:1" x14ac:dyDescent="0.4">
      <c r="A34" s="60"/>
    </row>
  </sheetData>
  <hyperlinks>
    <hyperlink ref="A21" location="'Regional utveckling'!A1" display="Regional utveckling" xr:uid="{00000000-0004-0000-2C00-000000000000}"/>
    <hyperlink ref="A20" location="'Läkemedel'!A1" display="Läkemedel" xr:uid="{00000000-0004-0000-2C00-000001000000}"/>
    <hyperlink ref="A19" location="'Övrig hälso- och sjukvård'!A1" display="Övrig hälso- och sjukvård" xr:uid="{00000000-0004-0000-2C00-000002000000}"/>
    <hyperlink ref="A18" location="'Tandvård'!A1" display="Tandvård" xr:uid="{00000000-0004-0000-2C00-000003000000}"/>
    <hyperlink ref="A12" location="'Specialiserad psykiatrisk vård'!A1" display="Specialiserad psykiatrisk vård" xr:uid="{00000000-0004-0000-2C00-000004000000}"/>
    <hyperlink ref="A11" location="'Specialiserad somatisk vård'!A1" display="Specialiserad somatisk vård" xr:uid="{00000000-0004-0000-2C00-000005000000}"/>
    <hyperlink ref="A10" location="'Vårdcentraler'!A1" display="Vårdcentraler" xr:uid="{00000000-0004-0000-2C00-000006000000}"/>
    <hyperlink ref="A9" location="'Primärvård'!A1" display="Primärvård" xr:uid="{00000000-0004-0000-2C00-000007000000}"/>
    <hyperlink ref="A8" location="'Vårdplatser'!A1" display="Vårdplatser" xr:uid="{00000000-0004-0000-2C00-000008000000}"/>
    <hyperlink ref="A7" location="'Hälso- och sjukvård'!A1" display="Hälso- och sjukvård" xr:uid="{00000000-0004-0000-2C00-000009000000}"/>
    <hyperlink ref="A6" location="'Kostnader och intäkter'!A1" display="Kostnader för" xr:uid="{00000000-0004-0000-2C00-00000A000000}"/>
    <hyperlink ref="A5" location="'Regionernas ekonomi'!A1" display="Regionernas ekonomi" xr:uid="{00000000-0004-0000-2C00-00000B000000}"/>
    <hyperlink ref="A22" location="'Trafik och infrastruktur'!A1" display="Trafik och infrastruktur, samt allmän regional utveckling" xr:uid="{00000000-0004-0000-2C00-00000C000000}"/>
    <hyperlink ref="A23" location="'Utbildning och kultur'!A1" display="Utbildning och kultur" xr:uid="{00000000-0004-0000-2C00-00000D000000}"/>
    <hyperlink ref="A4" location="Innehåll!A1" display="Innehåll" xr:uid="{00000000-0004-0000-2C00-00000E000000}"/>
    <hyperlink ref="A13" location="'Psykiatri 1'!A1" display="Psykiatri 1" xr:uid="{5BABE5FF-AE97-4535-A75B-311E878A2EBF}"/>
    <hyperlink ref="A14" location="'Psykiatri 2'!A1" display="Psykiatri 2" xr:uid="{1B94FD46-54B1-4D9A-BA94-706026A9FD42}"/>
    <hyperlink ref="A15" location="'Psykiatri 3'!A1" display="Psykiatri 3" xr:uid="{7F5DFABB-CE73-4A7B-8981-235BD314392E}"/>
    <hyperlink ref="A16" location="'Psykiatri 4'!A1" display="Psykiatri 4" xr:uid="{A3A07FE0-F1AC-4D6F-98BF-3A893D52D330}"/>
    <hyperlink ref="A17" location="'Psykiatri 5'!A1" display="Psykiatri 5" xr:uid="{FD7E4892-E17F-4A51-A2C7-68385E0C001A}"/>
  </hyperlinks>
  <pageMargins left="0.7" right="0.7" top="0.75" bottom="0.75" header="0.3" footer="0.3"/>
  <pageSetup paperSize="9"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53">
    <tabColor theme="9" tint="-0.249977111117893"/>
  </sheetPr>
  <dimension ref="A1:M48"/>
  <sheetViews>
    <sheetView showGridLines="0" showRowColHeaders="0" zoomScaleNormal="100" workbookViewId="0"/>
  </sheetViews>
  <sheetFormatPr defaultRowHeight="16.8" x14ac:dyDescent="0.4"/>
  <cols>
    <col min="1" max="1" width="59.5" customWidth="1"/>
    <col min="2" max="2" width="5.19921875" customWidth="1"/>
    <col min="3" max="3" width="19.19921875" customWidth="1"/>
  </cols>
  <sheetData>
    <row r="1" spans="1:3" ht="30" x14ac:dyDescent="0.5">
      <c r="A1" s="257" t="s">
        <v>13</v>
      </c>
    </row>
    <row r="2" spans="1:3" x14ac:dyDescent="0.4">
      <c r="A2" s="42"/>
    </row>
    <row r="3" spans="1:3" x14ac:dyDescent="0.4">
      <c r="A3" s="254"/>
      <c r="C3" s="3" t="s">
        <v>478</v>
      </c>
    </row>
    <row r="4" spans="1:3" x14ac:dyDescent="0.4">
      <c r="A4" s="261" t="s">
        <v>14</v>
      </c>
      <c r="C4" s="3" t="s">
        <v>480</v>
      </c>
    </row>
    <row r="5" spans="1:3" x14ac:dyDescent="0.4">
      <c r="A5" s="255" t="s">
        <v>0</v>
      </c>
      <c r="C5" s="21" t="s">
        <v>295</v>
      </c>
    </row>
    <row r="6" spans="1:3" x14ac:dyDescent="0.4">
      <c r="A6" s="11" t="s">
        <v>2</v>
      </c>
    </row>
    <row r="7" spans="1:3" x14ac:dyDescent="0.4">
      <c r="A7" s="11" t="s">
        <v>4</v>
      </c>
    </row>
    <row r="8" spans="1:3" x14ac:dyDescent="0.4">
      <c r="A8" s="11" t="s">
        <v>6</v>
      </c>
    </row>
    <row r="9" spans="1:3" x14ac:dyDescent="0.4">
      <c r="A9" s="11" t="s">
        <v>8</v>
      </c>
    </row>
    <row r="10" spans="1:3" x14ac:dyDescent="0.4">
      <c r="A10" s="11" t="s">
        <v>10</v>
      </c>
    </row>
    <row r="11" spans="1:3" x14ac:dyDescent="0.4">
      <c r="A11" s="11" t="s">
        <v>12</v>
      </c>
    </row>
    <row r="12" spans="1:3" x14ac:dyDescent="0.4">
      <c r="A12" s="11" t="s">
        <v>13</v>
      </c>
    </row>
    <row r="13" spans="1:3" x14ac:dyDescent="0.4">
      <c r="A13" s="284" t="s">
        <v>126</v>
      </c>
    </row>
    <row r="14" spans="1:3" x14ac:dyDescent="0.4">
      <c r="A14" s="284" t="s">
        <v>127</v>
      </c>
    </row>
    <row r="15" spans="1:3" x14ac:dyDescent="0.4">
      <c r="A15" s="290" t="s">
        <v>128</v>
      </c>
    </row>
    <row r="16" spans="1:3" x14ac:dyDescent="0.4">
      <c r="A16" s="284" t="s">
        <v>129</v>
      </c>
    </row>
    <row r="17" spans="1:13" x14ac:dyDescent="0.4">
      <c r="A17" s="284" t="s">
        <v>130</v>
      </c>
    </row>
    <row r="18" spans="1:13" x14ac:dyDescent="0.4">
      <c r="A18" s="11" t="s">
        <v>1</v>
      </c>
    </row>
    <row r="19" spans="1:13" x14ac:dyDescent="0.4">
      <c r="A19" s="11" t="s">
        <v>3</v>
      </c>
    </row>
    <row r="20" spans="1:13" x14ac:dyDescent="0.4">
      <c r="A20" s="11" t="s">
        <v>5</v>
      </c>
    </row>
    <row r="21" spans="1:13" x14ac:dyDescent="0.4">
      <c r="A21" s="11" t="s">
        <v>7</v>
      </c>
    </row>
    <row r="22" spans="1:13" x14ac:dyDescent="0.4">
      <c r="A22" s="11" t="s">
        <v>9</v>
      </c>
    </row>
    <row r="23" spans="1:13" x14ac:dyDescent="0.4">
      <c r="A23" s="59" t="s">
        <v>11</v>
      </c>
    </row>
    <row r="24" spans="1:13" x14ac:dyDescent="0.4">
      <c r="A24" s="60"/>
    </row>
    <row r="25" spans="1:13" x14ac:dyDescent="0.4">
      <c r="A25" s="60"/>
      <c r="C25" s="3"/>
      <c r="D25" s="3"/>
      <c r="E25" s="3"/>
    </row>
    <row r="26" spans="1:13" x14ac:dyDescent="0.4">
      <c r="A26" s="60"/>
      <c r="C26" s="73" t="s">
        <v>57</v>
      </c>
      <c r="D26" s="73" t="s">
        <v>412</v>
      </c>
      <c r="E26" s="73" t="s">
        <v>422</v>
      </c>
      <c r="F26" s="199" t="str">
        <f>CONCATENATE("Riket ",E26)</f>
        <v>Riket 2022</v>
      </c>
      <c r="M26" s="30"/>
    </row>
    <row r="27" spans="1:13" x14ac:dyDescent="0.4">
      <c r="A27" s="60"/>
      <c r="C27" s="1" t="s">
        <v>47</v>
      </c>
      <c r="D27" s="1">
        <v>2898.7979573846474</v>
      </c>
      <c r="E27" s="1">
        <v>2878.6566706024155</v>
      </c>
      <c r="F27" s="15">
        <f t="shared" ref="F27:F48" si="0">$E$48</f>
        <v>2703.378131489088</v>
      </c>
      <c r="K27" s="1"/>
      <c r="L27" s="30"/>
      <c r="M27" s="30"/>
    </row>
    <row r="28" spans="1:13" x14ac:dyDescent="0.4">
      <c r="A28" s="60"/>
      <c r="C28" s="74" t="s">
        <v>49</v>
      </c>
      <c r="D28" s="74">
        <v>2483.3808407547858</v>
      </c>
      <c r="E28" s="74">
        <v>2353.4873041464302</v>
      </c>
      <c r="F28" s="15">
        <f t="shared" si="0"/>
        <v>2703.378131489088</v>
      </c>
      <c r="K28" s="1"/>
      <c r="L28" s="30"/>
      <c r="M28" s="30"/>
    </row>
    <row r="29" spans="1:13" x14ac:dyDescent="0.4">
      <c r="A29" s="60"/>
      <c r="C29" s="1" t="s">
        <v>48</v>
      </c>
      <c r="D29" s="1">
        <v>2819.7388345300378</v>
      </c>
      <c r="E29" s="1">
        <v>2782.8639040738217</v>
      </c>
      <c r="F29" s="15">
        <f t="shared" si="0"/>
        <v>2703.378131489088</v>
      </c>
      <c r="K29" s="1"/>
      <c r="L29" s="30"/>
      <c r="M29" s="30"/>
    </row>
    <row r="30" spans="1:13" x14ac:dyDescent="0.4">
      <c r="A30" s="60"/>
      <c r="C30" s="74" t="s">
        <v>56</v>
      </c>
      <c r="D30" s="74">
        <v>2867.7635276684891</v>
      </c>
      <c r="E30" s="74">
        <v>2896.7265083320617</v>
      </c>
      <c r="F30" s="15">
        <f t="shared" si="0"/>
        <v>2703.378131489088</v>
      </c>
      <c r="K30" s="1"/>
      <c r="L30" s="30"/>
      <c r="M30" s="30"/>
    </row>
    <row r="31" spans="1:13" x14ac:dyDescent="0.4">
      <c r="A31" s="60"/>
      <c r="C31" s="1" t="s">
        <v>42</v>
      </c>
      <c r="D31" s="1">
        <v>2769.5250808305905</v>
      </c>
      <c r="E31" s="1">
        <v>2714.6158493469479</v>
      </c>
      <c r="F31" s="15">
        <f t="shared" si="0"/>
        <v>2703.378131489088</v>
      </c>
      <c r="K31" s="1"/>
      <c r="L31" s="30"/>
      <c r="M31" s="30"/>
    </row>
    <row r="32" spans="1:13" x14ac:dyDescent="0.4">
      <c r="A32" s="60"/>
      <c r="C32" s="74" t="s">
        <v>44</v>
      </c>
      <c r="D32" s="74">
        <v>2906.4620832103865</v>
      </c>
      <c r="E32" s="74">
        <v>3073.3843932757482</v>
      </c>
      <c r="F32" s="15">
        <f t="shared" si="0"/>
        <v>2703.378131489088</v>
      </c>
      <c r="K32" s="1"/>
      <c r="L32" s="30"/>
      <c r="M32" s="30"/>
    </row>
    <row r="33" spans="1:13" x14ac:dyDescent="0.4">
      <c r="A33" s="60"/>
      <c r="C33" s="1" t="s">
        <v>43</v>
      </c>
      <c r="D33" s="1">
        <v>2427.4299585314047</v>
      </c>
      <c r="E33" s="1">
        <v>2858.1693990174035</v>
      </c>
      <c r="F33" s="15">
        <f t="shared" si="0"/>
        <v>2703.378131489088</v>
      </c>
      <c r="K33" s="1"/>
      <c r="L33" s="30"/>
      <c r="M33" s="30"/>
    </row>
    <row r="34" spans="1:13" x14ac:dyDescent="0.4">
      <c r="A34" s="60"/>
      <c r="C34" s="74" t="s">
        <v>38</v>
      </c>
      <c r="D34" s="74">
        <v>3147.4893854199113</v>
      </c>
      <c r="E34" s="74">
        <v>3318.4574894152647</v>
      </c>
      <c r="F34" s="15">
        <f t="shared" si="0"/>
        <v>2703.378131489088</v>
      </c>
      <c r="K34" s="1"/>
      <c r="L34" s="30"/>
      <c r="M34" s="30"/>
    </row>
    <row r="35" spans="1:13" x14ac:dyDescent="0.4">
      <c r="C35" s="1" t="s">
        <v>36</v>
      </c>
      <c r="D35" s="1">
        <v>2963.4383434945921</v>
      </c>
      <c r="E35" s="1">
        <v>3101.140901726093</v>
      </c>
      <c r="F35" s="15">
        <f t="shared" si="0"/>
        <v>2703.378131489088</v>
      </c>
      <c r="K35" s="1"/>
      <c r="L35" s="30"/>
      <c r="M35" s="30"/>
    </row>
    <row r="36" spans="1:13" x14ac:dyDescent="0.4">
      <c r="C36" s="74" t="s">
        <v>46</v>
      </c>
      <c r="D36" s="74">
        <v>2562.7038879084444</v>
      </c>
      <c r="E36" s="74">
        <v>2577.6038193582231</v>
      </c>
      <c r="F36" s="15">
        <f t="shared" si="0"/>
        <v>2703.378131489088</v>
      </c>
      <c r="K36" s="1"/>
      <c r="L36" s="30"/>
      <c r="M36" s="30"/>
    </row>
    <row r="37" spans="1:13" x14ac:dyDescent="0.4">
      <c r="C37" s="1" t="s">
        <v>40</v>
      </c>
      <c r="D37" s="1">
        <v>2227.4192344794751</v>
      </c>
      <c r="E37" s="1">
        <v>2291.6507273420748</v>
      </c>
      <c r="F37" s="15">
        <f t="shared" si="0"/>
        <v>2703.378131489088</v>
      </c>
      <c r="K37" s="1"/>
      <c r="L37" s="30"/>
      <c r="M37" s="30"/>
    </row>
    <row r="38" spans="1:13" x14ac:dyDescent="0.4">
      <c r="C38" s="74" t="s">
        <v>54</v>
      </c>
      <c r="D38" s="74">
        <v>2746.9268290446394</v>
      </c>
      <c r="E38" s="74">
        <v>2588.3401870519306</v>
      </c>
      <c r="F38" s="15">
        <f t="shared" si="0"/>
        <v>2703.378131489088</v>
      </c>
      <c r="K38" s="1"/>
      <c r="L38" s="30"/>
      <c r="M38" s="30"/>
    </row>
    <row r="39" spans="1:13" x14ac:dyDescent="0.4">
      <c r="C39" s="1" t="s">
        <v>50</v>
      </c>
      <c r="D39" s="1">
        <v>2620.1558327412818</v>
      </c>
      <c r="E39" s="1">
        <v>2858.0338518089561</v>
      </c>
      <c r="F39" s="15">
        <f t="shared" si="0"/>
        <v>2703.378131489088</v>
      </c>
      <c r="K39" s="1"/>
      <c r="L39" s="30"/>
      <c r="M39" s="30"/>
    </row>
    <row r="40" spans="1:13" x14ac:dyDescent="0.4">
      <c r="C40" s="74" t="s">
        <v>55</v>
      </c>
      <c r="D40" s="74">
        <v>2542.4391770319958</v>
      </c>
      <c r="E40" s="74">
        <v>2858.2847042615963</v>
      </c>
      <c r="F40" s="15">
        <f t="shared" si="0"/>
        <v>2703.378131489088</v>
      </c>
      <c r="K40" s="1"/>
      <c r="L40" s="30"/>
      <c r="M40" s="30"/>
    </row>
    <row r="41" spans="1:13" x14ac:dyDescent="0.4">
      <c r="C41" s="1" t="s">
        <v>53</v>
      </c>
      <c r="D41" s="1">
        <v>2566.6118214699231</v>
      </c>
      <c r="E41" s="1">
        <v>2661.0808904468263</v>
      </c>
      <c r="F41" s="15">
        <f t="shared" si="0"/>
        <v>2703.378131489088</v>
      </c>
      <c r="K41" s="1"/>
      <c r="L41" s="30"/>
      <c r="M41" s="30"/>
    </row>
    <row r="42" spans="1:13" x14ac:dyDescent="0.4">
      <c r="C42" s="74" t="s">
        <v>37</v>
      </c>
      <c r="D42" s="74">
        <v>2517.4505092115801</v>
      </c>
      <c r="E42" s="74">
        <v>2535.4652977697615</v>
      </c>
      <c r="F42" s="15">
        <f t="shared" si="0"/>
        <v>2703.378131489088</v>
      </c>
      <c r="K42" s="1"/>
      <c r="L42" s="30"/>
      <c r="M42" s="30"/>
    </row>
    <row r="43" spans="1:13" x14ac:dyDescent="0.4">
      <c r="C43" s="1" t="s">
        <v>39</v>
      </c>
      <c r="D43" s="1">
        <v>2581.9499803660601</v>
      </c>
      <c r="E43" s="1">
        <v>2317.8600513687902</v>
      </c>
      <c r="F43" s="15">
        <f t="shared" si="0"/>
        <v>2703.378131489088</v>
      </c>
      <c r="K43" s="1"/>
      <c r="L43" s="30"/>
      <c r="M43" s="30"/>
    </row>
    <row r="44" spans="1:13" x14ac:dyDescent="0.4">
      <c r="C44" s="74" t="s">
        <v>52</v>
      </c>
      <c r="D44" s="74">
        <v>2526.6899542574929</v>
      </c>
      <c r="E44" s="74">
        <v>2700.7584321624568</v>
      </c>
      <c r="F44" s="15">
        <f t="shared" si="0"/>
        <v>2703.378131489088</v>
      </c>
      <c r="K44" s="1"/>
      <c r="L44" s="30"/>
      <c r="M44" s="30"/>
    </row>
    <row r="45" spans="1:13" x14ac:dyDescent="0.4">
      <c r="C45" s="1" t="s">
        <v>41</v>
      </c>
      <c r="D45" s="1">
        <v>2726.1574810304874</v>
      </c>
      <c r="E45" s="1">
        <v>2630.5871711766035</v>
      </c>
      <c r="F45" s="15">
        <f t="shared" si="0"/>
        <v>2703.378131489088</v>
      </c>
      <c r="K45" s="1"/>
      <c r="L45" s="30"/>
      <c r="M45" s="30"/>
    </row>
    <row r="46" spans="1:13" x14ac:dyDescent="0.4">
      <c r="C46" s="74" t="s">
        <v>51</v>
      </c>
      <c r="D46" s="74">
        <v>2400.1777369856827</v>
      </c>
      <c r="E46" s="74">
        <v>2710.8706274091096</v>
      </c>
      <c r="F46" s="15">
        <f t="shared" si="0"/>
        <v>2703.378131489088</v>
      </c>
      <c r="K46" s="1"/>
      <c r="L46" s="30"/>
      <c r="M46" s="30"/>
    </row>
    <row r="47" spans="1:13" x14ac:dyDescent="0.4">
      <c r="C47" s="1" t="s">
        <v>45</v>
      </c>
      <c r="D47" s="1">
        <v>2595.1868895003063</v>
      </c>
      <c r="E47" s="1">
        <v>2652.7327963656357</v>
      </c>
      <c r="F47" s="15">
        <f t="shared" si="0"/>
        <v>2703.378131489088</v>
      </c>
      <c r="K47" s="1"/>
      <c r="L47" s="30"/>
    </row>
    <row r="48" spans="1:13" x14ac:dyDescent="0.4">
      <c r="C48" s="75" t="s">
        <v>58</v>
      </c>
      <c r="D48" s="75">
        <v>2696.6700434023965</v>
      </c>
      <c r="E48" s="75">
        <v>2703.378131489088</v>
      </c>
      <c r="F48" s="15">
        <f t="shared" si="0"/>
        <v>2703.378131489088</v>
      </c>
      <c r="K48" s="1"/>
      <c r="L48" s="30"/>
    </row>
  </sheetData>
  <hyperlinks>
    <hyperlink ref="A21" location="'Regional utveckling'!A1" display="Regional utveckling" xr:uid="{00000000-0004-0000-2D00-000000000000}"/>
    <hyperlink ref="A20" location="'Läkemedel'!A1" display="Läkemedel" xr:uid="{00000000-0004-0000-2D00-000001000000}"/>
    <hyperlink ref="A19" location="'Övrig hälso- och sjukvård'!A1" display="Övrig hälso- och sjukvård" xr:uid="{00000000-0004-0000-2D00-000002000000}"/>
    <hyperlink ref="A18" location="'Tandvård'!A1" display="Tandvård" xr:uid="{00000000-0004-0000-2D00-000003000000}"/>
    <hyperlink ref="A12" location="'Specialiserad psykiatrisk vård'!A1" display="Specialiserad psykiatrisk vård" xr:uid="{00000000-0004-0000-2D00-000004000000}"/>
    <hyperlink ref="A11" location="'Specialiserad somatisk vård'!A1" display="Specialiserad somatisk vård" xr:uid="{00000000-0004-0000-2D00-000005000000}"/>
    <hyperlink ref="A10" location="'Vårdcentraler'!A1" display="Vårdcentraler" xr:uid="{00000000-0004-0000-2D00-000006000000}"/>
    <hyperlink ref="A9" location="'Primärvård'!A1" display="Primärvård" xr:uid="{00000000-0004-0000-2D00-000007000000}"/>
    <hyperlink ref="A8" location="'Vårdplatser'!A1" display="Vårdplatser" xr:uid="{00000000-0004-0000-2D00-000008000000}"/>
    <hyperlink ref="A7" location="'Hälso- och sjukvård'!A1" display="Hälso- och sjukvård" xr:uid="{00000000-0004-0000-2D00-000009000000}"/>
    <hyperlink ref="A6" location="'Kostnader och intäkter'!A1" display="Kostnader för" xr:uid="{00000000-0004-0000-2D00-00000A000000}"/>
    <hyperlink ref="A5" location="'Regionernas ekonomi'!A1" display="Regionernas ekonomi" xr:uid="{00000000-0004-0000-2D00-00000B000000}"/>
    <hyperlink ref="A22" location="'Trafik och infrastruktur'!A1" display="Trafik och infrastruktur, samt allmän regional utveckling" xr:uid="{00000000-0004-0000-2D00-00000C000000}"/>
    <hyperlink ref="A23" location="'Utbildning och kultur'!A1" display="Utbildning och kultur" xr:uid="{00000000-0004-0000-2D00-00000D000000}"/>
    <hyperlink ref="A4" location="Innehåll!A1" display="Innehåll" xr:uid="{00000000-0004-0000-2D00-00000E000000}"/>
    <hyperlink ref="A13" location="'Psykiatri 1'!A1" display="Psykiatri 1" xr:uid="{5D978790-9B06-433B-ADCD-3C0D401CAC6F}"/>
    <hyperlink ref="A14" location="'Psykiatri 2'!A1" display="Psykiatri 2" xr:uid="{05C3C1C4-3F7A-4C17-9FB2-56958D29B727}"/>
    <hyperlink ref="A15" location="'Psykiatri 3'!A1" display="Psykiatri 3" xr:uid="{6EBD03B8-33E9-420C-8366-7BF6785CC162}"/>
    <hyperlink ref="A16" location="'Psykiatri 4'!A1" display="Psykiatri 4" xr:uid="{C4A97F30-E334-4721-B653-3009558860A8}"/>
    <hyperlink ref="A17" location="'Psykiatri 5'!A1" display="Psykiatri 5" xr:uid="{128A9DD4-915A-4B92-92D4-951038B0ED54}"/>
  </hyperlinks>
  <pageMargins left="0.7" right="0.7" top="0.75" bottom="0.75" header="0.3" footer="0.3"/>
  <pageSetup paperSize="9" orientation="landscape" r:id="rId1"/>
  <rowBreaks count="1" manualBreakCount="1">
    <brk id="24" max="16383" man="1"/>
  </rowBreaks>
  <colBreaks count="1" manualBreakCount="1">
    <brk id="2" max="1048575" man="1"/>
  </colBreak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54">
    <tabColor theme="9" tint="-0.249977111117893"/>
  </sheetPr>
  <dimension ref="A1:I34"/>
  <sheetViews>
    <sheetView showGridLines="0" showRowColHeaders="0" zoomScaleNormal="100" workbookViewId="0"/>
  </sheetViews>
  <sheetFormatPr defaultRowHeight="16.8" x14ac:dyDescent="0.4"/>
  <cols>
    <col min="1" max="1" width="59.5" customWidth="1"/>
    <col min="2" max="2" width="5.19921875" customWidth="1"/>
    <col min="3" max="3" width="39.5" customWidth="1"/>
    <col min="4" max="4" width="19" customWidth="1"/>
    <col min="5" max="5" width="9" customWidth="1"/>
    <col min="6" max="6" width="10.19921875" customWidth="1"/>
    <col min="7" max="7" width="23.69921875" customWidth="1"/>
    <col min="8" max="9" width="10.19921875" customWidth="1"/>
    <col min="11" max="11" width="45.19921875" customWidth="1"/>
    <col min="12" max="17" width="8.59765625" bestFit="1" customWidth="1"/>
  </cols>
  <sheetData>
    <row r="1" spans="1:9" ht="30" x14ac:dyDescent="0.5">
      <c r="A1" s="257" t="s">
        <v>13</v>
      </c>
    </row>
    <row r="2" spans="1:9" x14ac:dyDescent="0.4">
      <c r="A2" s="42"/>
    </row>
    <row r="3" spans="1:9" x14ac:dyDescent="0.4">
      <c r="A3" s="254"/>
      <c r="C3" s="73" t="s">
        <v>313</v>
      </c>
      <c r="D3" s="73">
        <v>2021</v>
      </c>
      <c r="E3" s="73"/>
      <c r="F3" s="73"/>
      <c r="G3" s="73">
        <v>2022</v>
      </c>
      <c r="H3" s="73"/>
      <c r="I3" s="73"/>
    </row>
    <row r="4" spans="1:9" x14ac:dyDescent="0.4">
      <c r="A4" s="261" t="s">
        <v>14</v>
      </c>
      <c r="C4" s="73"/>
      <c r="D4" s="336" t="s">
        <v>398</v>
      </c>
      <c r="E4" s="73"/>
      <c r="F4" s="140"/>
      <c r="G4" s="336" t="s">
        <v>398</v>
      </c>
      <c r="H4" s="73"/>
      <c r="I4" s="73"/>
    </row>
    <row r="5" spans="1:9" x14ac:dyDescent="0.4">
      <c r="A5" s="255" t="s">
        <v>0</v>
      </c>
      <c r="C5" s="145"/>
      <c r="D5" s="344"/>
      <c r="E5" s="145" t="s">
        <v>22</v>
      </c>
      <c r="F5" s="147" t="s">
        <v>25</v>
      </c>
      <c r="G5" s="344"/>
      <c r="H5" s="145" t="s">
        <v>22</v>
      </c>
      <c r="I5" s="145" t="s">
        <v>25</v>
      </c>
    </row>
    <row r="6" spans="1:9" x14ac:dyDescent="0.4">
      <c r="A6" s="11" t="s">
        <v>2</v>
      </c>
      <c r="C6" s="74" t="s">
        <v>107</v>
      </c>
      <c r="D6" s="74">
        <v>3550976</v>
      </c>
      <c r="E6" s="74">
        <v>1021781</v>
      </c>
      <c r="F6" s="141">
        <v>4572757</v>
      </c>
      <c r="G6" s="74">
        <v>3684349</v>
      </c>
      <c r="H6" s="74">
        <v>1071212</v>
      </c>
      <c r="I6" s="74">
        <v>4755561</v>
      </c>
    </row>
    <row r="7" spans="1:9" x14ac:dyDescent="0.4">
      <c r="A7" s="11" t="s">
        <v>4</v>
      </c>
      <c r="C7" s="16" t="s">
        <v>356</v>
      </c>
      <c r="D7" s="1">
        <v>1420390.4000000001</v>
      </c>
      <c r="E7" s="1">
        <v>1021781</v>
      </c>
      <c r="F7" s="54">
        <v>2442171.4000000004</v>
      </c>
      <c r="G7" s="1">
        <v>1473739.6</v>
      </c>
      <c r="H7" s="1">
        <v>1071212</v>
      </c>
      <c r="I7" s="1">
        <v>2544951.6</v>
      </c>
    </row>
    <row r="8" spans="1:9" x14ac:dyDescent="0.4">
      <c r="A8" s="11" t="s">
        <v>6</v>
      </c>
      <c r="C8" s="74" t="s">
        <v>418</v>
      </c>
      <c r="D8" s="81">
        <v>0.20743170328382957</v>
      </c>
      <c r="E8" s="81">
        <v>0.25394580639099767</v>
      </c>
      <c r="F8" s="143">
        <v>0.21782526383973608</v>
      </c>
      <c r="G8" s="81">
        <v>0.20830789917024689</v>
      </c>
      <c r="H8" s="81">
        <v>0.24535199381635009</v>
      </c>
      <c r="I8" s="81">
        <v>0.21665225196354332</v>
      </c>
    </row>
    <row r="9" spans="1:9" x14ac:dyDescent="0.4">
      <c r="A9" s="11" t="s">
        <v>8</v>
      </c>
      <c r="C9" s="1" t="s">
        <v>381</v>
      </c>
      <c r="D9" s="20">
        <f>D7/($F$13/1000)</f>
        <v>135.892278905193</v>
      </c>
      <c r="E9" s="20">
        <f t="shared" ref="E9:I9" si="0">E7/($F$13/1000)</f>
        <v>97.756327156271254</v>
      </c>
      <c r="F9" s="56">
        <f t="shared" si="0"/>
        <v>233.64860606146428</v>
      </c>
      <c r="G9" s="20">
        <f t="shared" si="0"/>
        <v>140.9963294294495</v>
      </c>
      <c r="H9" s="20">
        <f t="shared" si="0"/>
        <v>102.48551375071922</v>
      </c>
      <c r="I9" s="20">
        <f t="shared" si="0"/>
        <v>243.48184318016874</v>
      </c>
    </row>
    <row r="10" spans="1:9" x14ac:dyDescent="0.4">
      <c r="A10" s="11" t="s">
        <v>10</v>
      </c>
      <c r="C10" s="74" t="s">
        <v>397</v>
      </c>
      <c r="D10" s="74"/>
      <c r="E10" s="74"/>
      <c r="F10" s="141">
        <v>15856.440712006999</v>
      </c>
      <c r="G10" s="74"/>
      <c r="H10" s="74"/>
      <c r="I10" s="74">
        <v>15874.690602936998</v>
      </c>
    </row>
    <row r="11" spans="1:9" x14ac:dyDescent="0.4">
      <c r="A11" s="11" t="s">
        <v>12</v>
      </c>
      <c r="C11" s="1" t="s">
        <v>383</v>
      </c>
      <c r="D11" s="1"/>
      <c r="E11" s="1"/>
      <c r="F11" s="54">
        <v>1448.0637327530001</v>
      </c>
      <c r="G11" s="1"/>
      <c r="H11" s="1"/>
      <c r="I11" s="1">
        <v>1401.3425626830001</v>
      </c>
    </row>
    <row r="12" spans="1:9" x14ac:dyDescent="0.4">
      <c r="A12" s="11" t="s">
        <v>13</v>
      </c>
      <c r="C12" s="74" t="s">
        <v>384</v>
      </c>
      <c r="D12" s="74"/>
      <c r="E12" s="74"/>
      <c r="F12" s="141">
        <v>204.21817785410002</v>
      </c>
      <c r="G12" s="74"/>
      <c r="H12" s="74"/>
      <c r="I12" s="74">
        <v>173.74080399497001</v>
      </c>
    </row>
    <row r="13" spans="1:9" x14ac:dyDescent="0.4">
      <c r="A13" s="284" t="s">
        <v>126</v>
      </c>
      <c r="C13" s="1" t="s">
        <v>300</v>
      </c>
      <c r="D13" s="1"/>
      <c r="E13" s="1"/>
      <c r="F13" s="54">
        <v>10452326</v>
      </c>
      <c r="G13" s="1"/>
      <c r="H13" s="1"/>
      <c r="I13" s="1">
        <v>10521556</v>
      </c>
    </row>
    <row r="14" spans="1:9" x14ac:dyDescent="0.4">
      <c r="A14" s="284" t="s">
        <v>127</v>
      </c>
      <c r="C14" s="74" t="s">
        <v>385</v>
      </c>
      <c r="D14" s="74"/>
      <c r="E14" s="74"/>
      <c r="F14" s="141">
        <f t="shared" ref="F14" si="1">(F10*1000000)/F13</f>
        <v>1517.0250824560007</v>
      </c>
      <c r="G14" s="74"/>
      <c r="H14" s="74"/>
      <c r="I14" s="74">
        <f t="shared" ref="I14" si="2">(I10*1000000)/I13</f>
        <v>1508.7778464456205</v>
      </c>
    </row>
    <row r="15" spans="1:9" x14ac:dyDescent="0.4">
      <c r="A15" s="284" t="s">
        <v>128</v>
      </c>
      <c r="C15" s="16" t="s">
        <v>396</v>
      </c>
      <c r="D15" s="1"/>
      <c r="E15" s="1"/>
      <c r="F15" s="57">
        <f t="shared" ref="F15" si="3">(F10*1000000)/F7</f>
        <v>6492.7632483154121</v>
      </c>
      <c r="G15" s="16"/>
      <c r="H15" s="16"/>
      <c r="I15" s="16">
        <f t="shared" ref="I15" si="4">(I10*1000000)/I7</f>
        <v>6237.7180779929167</v>
      </c>
    </row>
    <row r="16" spans="1:9" ht="16.5" customHeight="1" x14ac:dyDescent="0.4">
      <c r="A16" s="283" t="s">
        <v>129</v>
      </c>
    </row>
    <row r="17" spans="1:9" x14ac:dyDescent="0.4">
      <c r="A17" s="284" t="s">
        <v>130</v>
      </c>
      <c r="C17" s="345" t="s">
        <v>529</v>
      </c>
      <c r="D17" s="346"/>
      <c r="E17" s="346"/>
      <c r="F17" s="346"/>
      <c r="G17" s="346"/>
      <c r="H17" s="346"/>
      <c r="I17" s="346"/>
    </row>
    <row r="18" spans="1:9" x14ac:dyDescent="0.4">
      <c r="A18" s="11" t="s">
        <v>1</v>
      </c>
      <c r="C18" s="346"/>
      <c r="D18" s="346"/>
      <c r="E18" s="346"/>
      <c r="F18" s="346"/>
      <c r="G18" s="346"/>
      <c r="H18" s="346"/>
      <c r="I18" s="346"/>
    </row>
    <row r="19" spans="1:9" x14ac:dyDescent="0.4">
      <c r="A19" s="11" t="s">
        <v>3</v>
      </c>
      <c r="C19" s="346"/>
      <c r="D19" s="346"/>
      <c r="E19" s="346"/>
      <c r="F19" s="346"/>
      <c r="G19" s="346"/>
      <c r="H19" s="346"/>
      <c r="I19" s="346"/>
    </row>
    <row r="20" spans="1:9" x14ac:dyDescent="0.4">
      <c r="A20" s="11" t="s">
        <v>5</v>
      </c>
      <c r="C20" t="s">
        <v>475</v>
      </c>
    </row>
    <row r="21" spans="1:9" x14ac:dyDescent="0.4">
      <c r="A21" s="11" t="s">
        <v>7</v>
      </c>
    </row>
    <row r="22" spans="1:9" x14ac:dyDescent="0.4">
      <c r="A22" s="11" t="s">
        <v>9</v>
      </c>
    </row>
    <row r="23" spans="1:9" x14ac:dyDescent="0.4">
      <c r="A23" s="59" t="s">
        <v>11</v>
      </c>
    </row>
    <row r="24" spans="1:9" x14ac:dyDescent="0.4">
      <c r="A24" s="60"/>
    </row>
    <row r="25" spans="1:9" x14ac:dyDescent="0.4">
      <c r="A25" s="60"/>
    </row>
    <row r="26" spans="1:9" x14ac:dyDescent="0.4">
      <c r="A26" s="60"/>
    </row>
    <row r="27" spans="1:9" x14ac:dyDescent="0.4">
      <c r="A27" s="60"/>
    </row>
    <row r="28" spans="1:9" x14ac:dyDescent="0.4">
      <c r="A28" s="60"/>
    </row>
    <row r="29" spans="1:9" x14ac:dyDescent="0.4">
      <c r="A29" s="60"/>
    </row>
    <row r="30" spans="1:9" x14ac:dyDescent="0.4">
      <c r="A30" s="60"/>
    </row>
    <row r="31" spans="1:9" x14ac:dyDescent="0.4">
      <c r="A31" s="60"/>
    </row>
    <row r="32" spans="1:9" x14ac:dyDescent="0.4">
      <c r="A32" s="60"/>
    </row>
    <row r="33" spans="1:1" x14ac:dyDescent="0.4">
      <c r="A33" s="60"/>
    </row>
    <row r="34" spans="1:1" x14ac:dyDescent="0.4">
      <c r="A34" s="60"/>
    </row>
  </sheetData>
  <mergeCells count="3">
    <mergeCell ref="D4:D5"/>
    <mergeCell ref="G4:G5"/>
    <mergeCell ref="C17:I19"/>
  </mergeCells>
  <hyperlinks>
    <hyperlink ref="A21" location="'Regional utveckling'!A1" display="Regional utveckling" xr:uid="{00000000-0004-0000-2E00-000000000000}"/>
    <hyperlink ref="A20" location="'Läkemedel'!A1" display="Läkemedel" xr:uid="{00000000-0004-0000-2E00-000001000000}"/>
    <hyperlink ref="A19" location="'Övrig hälso- och sjukvård'!A1" display="Övrig hälso- och sjukvård" xr:uid="{00000000-0004-0000-2E00-000002000000}"/>
    <hyperlink ref="A18" location="'Tandvård'!A1" display="Tandvård" xr:uid="{00000000-0004-0000-2E00-000003000000}"/>
    <hyperlink ref="A12" location="'Specialiserad psykiatrisk vård'!A1" display="Specialiserad psykiatrisk vård" xr:uid="{00000000-0004-0000-2E00-000004000000}"/>
    <hyperlink ref="A11" location="'Specialiserad somatisk vård'!A1" display="Specialiserad somatisk vård" xr:uid="{00000000-0004-0000-2E00-000005000000}"/>
    <hyperlink ref="A10" location="'Vårdcentraler'!A1" display="Vårdcentraler" xr:uid="{00000000-0004-0000-2E00-000006000000}"/>
    <hyperlink ref="A9" location="'Primärvård'!A1" display="Primärvård" xr:uid="{00000000-0004-0000-2E00-000007000000}"/>
    <hyperlink ref="A8" location="'Vårdplatser'!A1" display="Vårdplatser" xr:uid="{00000000-0004-0000-2E00-000008000000}"/>
    <hyperlink ref="A7" location="'Hälso- och sjukvård'!A1" display="Hälso- och sjukvård" xr:uid="{00000000-0004-0000-2E00-000009000000}"/>
    <hyperlink ref="A6" location="'Kostnader och intäkter'!A1" display="Kostnader för" xr:uid="{00000000-0004-0000-2E00-00000A000000}"/>
    <hyperlink ref="A5" location="'Regionernas ekonomi'!A1" display="Regionernas ekonomi" xr:uid="{00000000-0004-0000-2E00-00000B000000}"/>
    <hyperlink ref="A22" location="'Trafik och infrastruktur'!A1" display="Trafik och infrastruktur, samt allmän regional utveckling" xr:uid="{00000000-0004-0000-2E00-00000C000000}"/>
    <hyperlink ref="A23" location="'Utbildning och kultur'!A1" display="Utbildning och kultur" xr:uid="{00000000-0004-0000-2E00-00000D000000}"/>
    <hyperlink ref="A4" location="Innehåll!A1" display="Innehåll" xr:uid="{00000000-0004-0000-2E00-00000E000000}"/>
    <hyperlink ref="A13" location="'Psykiatri 1'!A1" display="Psykiatri 1" xr:uid="{57E0F69C-D3A2-4898-8597-87EE9562AA6F}"/>
    <hyperlink ref="A14" location="'Psykiatri 2'!A1" display="Psykiatri 2" xr:uid="{A51C31CF-8BBE-43C4-9B58-67ADB89A931A}"/>
    <hyperlink ref="A15" location="'Psykiatri 3'!A1" display="Psykiatri 3" xr:uid="{74FCB70C-7E92-4B41-8C55-98F1DC2E1E87}"/>
    <hyperlink ref="A16" location="'Psykiatri 4'!A1" display="Psykiatri 4" xr:uid="{B3B3942E-D741-474F-89C3-86F18E94510A}"/>
    <hyperlink ref="A17" location="'Psykiatri 5'!A1" display="Psykiatri 5" xr:uid="{D8A46F00-F5D3-45BC-9884-D7774293895C}"/>
  </hyperlinks>
  <pageMargins left="0.7" right="0.7" top="0.75" bottom="0.75" header="0.3" footer="0.3"/>
  <pageSetup paperSize="9" orientation="landscape" r:id="rId1"/>
  <colBreaks count="1" manualBreakCount="1">
    <brk id="2" max="1048575" man="1"/>
  </colBreak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55">
    <tabColor theme="9" tint="-0.249977111117893"/>
  </sheetPr>
  <dimension ref="A1:I34"/>
  <sheetViews>
    <sheetView showGridLines="0" showRowColHeaders="0" zoomScaleNormal="100" workbookViewId="0"/>
  </sheetViews>
  <sheetFormatPr defaultRowHeight="16.8" x14ac:dyDescent="0.4"/>
  <cols>
    <col min="1" max="1" width="59.5" customWidth="1"/>
    <col min="2" max="2" width="5.19921875" customWidth="1"/>
    <col min="3" max="3" width="49.69921875" customWidth="1"/>
    <col min="4" max="4" width="19.69921875" customWidth="1"/>
    <col min="5" max="5" width="6.59765625" customWidth="1"/>
    <col min="6" max="6" width="10.19921875" customWidth="1"/>
    <col min="7" max="7" width="17.3984375" customWidth="1"/>
    <col min="8" max="8" width="6.59765625" customWidth="1"/>
    <col min="9" max="9" width="10.19921875" customWidth="1"/>
    <col min="11" max="11" width="8"/>
    <col min="12" max="13" width="8.09765625" bestFit="1" customWidth="1"/>
    <col min="14" max="14" width="8.59765625" bestFit="1" customWidth="1"/>
    <col min="15" max="16" width="8.09765625" bestFit="1" customWidth="1"/>
    <col min="17" max="17" width="8.59765625" bestFit="1" customWidth="1"/>
  </cols>
  <sheetData>
    <row r="1" spans="1:9" ht="30" x14ac:dyDescent="0.5">
      <c r="A1" s="257" t="s">
        <v>13</v>
      </c>
    </row>
    <row r="2" spans="1:9" x14ac:dyDescent="0.4">
      <c r="A2" s="42"/>
    </row>
    <row r="3" spans="1:9" x14ac:dyDescent="0.4">
      <c r="A3" s="254"/>
      <c r="C3" s="73" t="s">
        <v>314</v>
      </c>
      <c r="D3" s="73">
        <v>2021</v>
      </c>
      <c r="E3" s="73"/>
      <c r="F3" s="73"/>
      <c r="G3" s="73">
        <v>2022</v>
      </c>
      <c r="H3" s="73"/>
      <c r="I3" s="73"/>
    </row>
    <row r="4" spans="1:9" x14ac:dyDescent="0.4">
      <c r="A4" s="261" t="s">
        <v>14</v>
      </c>
      <c r="C4" s="73"/>
      <c r="D4" s="336" t="s">
        <v>398</v>
      </c>
      <c r="E4" s="73"/>
      <c r="F4" s="73"/>
      <c r="G4" s="336" t="s">
        <v>398</v>
      </c>
      <c r="H4" s="73"/>
      <c r="I4" s="73"/>
    </row>
    <row r="5" spans="1:9" x14ac:dyDescent="0.4">
      <c r="A5" s="255" t="s">
        <v>0</v>
      </c>
      <c r="C5" s="96"/>
      <c r="D5" s="344"/>
      <c r="E5" s="145" t="s">
        <v>22</v>
      </c>
      <c r="F5" s="147" t="s">
        <v>25</v>
      </c>
      <c r="G5" s="344"/>
      <c r="H5" s="145" t="s">
        <v>22</v>
      </c>
      <c r="I5" s="145" t="s">
        <v>25</v>
      </c>
    </row>
    <row r="6" spans="1:9" x14ac:dyDescent="0.4">
      <c r="A6" s="11" t="s">
        <v>2</v>
      </c>
      <c r="C6" s="74" t="s">
        <v>395</v>
      </c>
      <c r="D6" s="74">
        <v>54042</v>
      </c>
      <c r="E6" s="74">
        <v>4883</v>
      </c>
      <c r="F6" s="141">
        <v>58925</v>
      </c>
      <c r="G6" s="74">
        <v>60109</v>
      </c>
      <c r="H6" s="74">
        <v>4897</v>
      </c>
      <c r="I6" s="74">
        <v>65006</v>
      </c>
    </row>
    <row r="7" spans="1:9" x14ac:dyDescent="0.4">
      <c r="A7" s="11" t="s">
        <v>4</v>
      </c>
      <c r="C7" s="16" t="s">
        <v>309</v>
      </c>
      <c r="D7" s="1">
        <v>21616.800000000003</v>
      </c>
      <c r="E7" s="1">
        <v>4883</v>
      </c>
      <c r="F7" s="54">
        <v>26499.800000000003</v>
      </c>
      <c r="G7" s="1">
        <v>24043.600000000002</v>
      </c>
      <c r="H7" s="1">
        <v>4897</v>
      </c>
      <c r="I7" s="1">
        <v>28940.600000000002</v>
      </c>
    </row>
    <row r="8" spans="1:9" x14ac:dyDescent="0.4">
      <c r="A8" s="11" t="s">
        <v>6</v>
      </c>
      <c r="C8" s="74" t="s">
        <v>418</v>
      </c>
      <c r="D8" s="81"/>
      <c r="E8" s="81">
        <v>2.0479213598197828E-4</v>
      </c>
      <c r="F8" s="143">
        <v>1.6970725498515063E-5</v>
      </c>
      <c r="G8" s="81">
        <v>8.3182218968873216E-5</v>
      </c>
      <c r="H8" s="81">
        <v>6.1261997141106802E-4</v>
      </c>
      <c r="I8" s="81">
        <v>1.230655631787835E-4</v>
      </c>
    </row>
    <row r="9" spans="1:9" x14ac:dyDescent="0.4">
      <c r="A9" s="11" t="s">
        <v>8</v>
      </c>
      <c r="C9" s="1" t="s">
        <v>381</v>
      </c>
      <c r="D9" s="20">
        <f>D7/($F$13/1000)</f>
        <v>2.0826848066270398</v>
      </c>
      <c r="E9" s="20">
        <f t="shared" ref="E9:I9" si="0">E7/($F$13/1000)</f>
        <v>0.47045584502608317</v>
      </c>
      <c r="F9" s="56">
        <f t="shared" si="0"/>
        <v>2.553140651653123</v>
      </c>
      <c r="G9" s="20">
        <f t="shared" si="0"/>
        <v>2.3164964479764762</v>
      </c>
      <c r="H9" s="20">
        <f t="shared" si="0"/>
        <v>0.47180468422951655</v>
      </c>
      <c r="I9" s="20">
        <f t="shared" si="0"/>
        <v>2.788301132205993</v>
      </c>
    </row>
    <row r="10" spans="1:9" x14ac:dyDescent="0.4">
      <c r="A10" s="11" t="s">
        <v>10</v>
      </c>
      <c r="C10" s="74" t="s">
        <v>397</v>
      </c>
      <c r="D10" s="74"/>
      <c r="E10" s="74"/>
      <c r="F10" s="141">
        <v>321.95808376329001</v>
      </c>
      <c r="G10" s="74"/>
      <c r="H10" s="74"/>
      <c r="I10" s="74">
        <v>328.25681475521702</v>
      </c>
    </row>
    <row r="11" spans="1:9" x14ac:dyDescent="0.4">
      <c r="A11" s="11" t="s">
        <v>12</v>
      </c>
      <c r="C11" s="1" t="s">
        <v>383</v>
      </c>
      <c r="D11" s="1"/>
      <c r="E11" s="1"/>
      <c r="F11" s="54">
        <v>11.25837631371</v>
      </c>
      <c r="G11" s="1"/>
      <c r="H11" s="1"/>
      <c r="I11" s="1">
        <v>11.055495612583</v>
      </c>
    </row>
    <row r="12" spans="1:9" x14ac:dyDescent="0.4">
      <c r="A12" s="11" t="s">
        <v>13</v>
      </c>
      <c r="C12" s="74" t="s">
        <v>384</v>
      </c>
      <c r="D12" s="74"/>
      <c r="E12" s="74"/>
      <c r="F12" s="141">
        <v>2.0458328253000001E-2</v>
      </c>
      <c r="G12" s="74"/>
      <c r="H12" s="74"/>
      <c r="I12" s="74">
        <v>0.17500381844910001</v>
      </c>
    </row>
    <row r="13" spans="1:9" x14ac:dyDescent="0.4">
      <c r="A13" s="284" t="s">
        <v>126</v>
      </c>
      <c r="C13" s="1" t="s">
        <v>300</v>
      </c>
      <c r="D13" s="1"/>
      <c r="E13" s="1"/>
      <c r="F13" s="54">
        <v>10379295</v>
      </c>
      <c r="G13" s="1"/>
      <c r="H13" s="1"/>
      <c r="I13" s="1">
        <v>10452326</v>
      </c>
    </row>
    <row r="14" spans="1:9" x14ac:dyDescent="0.4">
      <c r="A14" s="284" t="s">
        <v>127</v>
      </c>
      <c r="C14" s="74" t="s">
        <v>385</v>
      </c>
      <c r="D14" s="74"/>
      <c r="E14" s="74"/>
      <c r="F14" s="141">
        <f t="shared" ref="F14" si="1">(F10*1000000)/F13</f>
        <v>31.019263231586539</v>
      </c>
      <c r="G14" s="74"/>
      <c r="H14" s="74"/>
      <c r="I14" s="74">
        <f t="shared" ref="I14" si="2">(I10*1000000)/I13</f>
        <v>31.405145108870219</v>
      </c>
    </row>
    <row r="15" spans="1:9" x14ac:dyDescent="0.4">
      <c r="A15" s="284" t="s">
        <v>128</v>
      </c>
      <c r="C15" s="16" t="s">
        <v>396</v>
      </c>
      <c r="D15" s="1"/>
      <c r="E15" s="1"/>
      <c r="F15" s="57">
        <f t="shared" ref="F15" si="3">(F10*1000000)/F7</f>
        <v>12149.453345432417</v>
      </c>
      <c r="G15" s="16"/>
      <c r="H15" s="16"/>
      <c r="I15" s="16">
        <f t="shared" ref="I15" si="4">(I10*1000000)/I7</f>
        <v>11342.432940409562</v>
      </c>
    </row>
    <row r="16" spans="1:9" ht="16.8" customHeight="1" x14ac:dyDescent="0.4">
      <c r="A16" s="284" t="s">
        <v>129</v>
      </c>
    </row>
    <row r="17" spans="1:9" x14ac:dyDescent="0.4">
      <c r="A17" s="283" t="s">
        <v>130</v>
      </c>
      <c r="C17" s="248"/>
      <c r="D17" s="210"/>
      <c r="E17" s="210"/>
      <c r="F17" s="210"/>
      <c r="G17" s="210"/>
      <c r="H17" s="210"/>
      <c r="I17" s="210"/>
    </row>
    <row r="18" spans="1:9" x14ac:dyDescent="0.4">
      <c r="A18" s="11" t="s">
        <v>1</v>
      </c>
      <c r="C18" s="214"/>
      <c r="D18" s="210"/>
      <c r="E18" s="210"/>
      <c r="F18" s="210"/>
      <c r="G18" s="210"/>
      <c r="H18" s="210"/>
      <c r="I18" s="210"/>
    </row>
    <row r="19" spans="1:9" x14ac:dyDescent="0.4">
      <c r="A19" s="11" t="s">
        <v>3</v>
      </c>
      <c r="C19" s="214" t="s">
        <v>524</v>
      </c>
      <c r="D19" s="210"/>
      <c r="E19" s="210"/>
      <c r="F19" s="210"/>
      <c r="G19" s="210"/>
      <c r="H19" s="210"/>
      <c r="I19" s="210"/>
    </row>
    <row r="20" spans="1:9" x14ac:dyDescent="0.4">
      <c r="A20" s="11" t="s">
        <v>5</v>
      </c>
      <c r="C20" s="24"/>
    </row>
    <row r="21" spans="1:9" x14ac:dyDescent="0.4">
      <c r="A21" s="11" t="s">
        <v>7</v>
      </c>
    </row>
    <row r="22" spans="1:9" x14ac:dyDescent="0.4">
      <c r="A22" s="11" t="s">
        <v>9</v>
      </c>
    </row>
    <row r="23" spans="1:9" x14ac:dyDescent="0.4">
      <c r="A23" s="59" t="s">
        <v>11</v>
      </c>
    </row>
    <row r="24" spans="1:9" x14ac:dyDescent="0.4">
      <c r="A24" s="60"/>
      <c r="C24" s="4"/>
    </row>
    <row r="25" spans="1:9" x14ac:dyDescent="0.4">
      <c r="A25" s="60"/>
    </row>
    <row r="26" spans="1:9" x14ac:dyDescent="0.4">
      <c r="A26" s="60"/>
    </row>
    <row r="27" spans="1:9" x14ac:dyDescent="0.4">
      <c r="A27" s="60"/>
    </row>
    <row r="28" spans="1:9" x14ac:dyDescent="0.4">
      <c r="A28" s="60"/>
    </row>
    <row r="29" spans="1:9" x14ac:dyDescent="0.4">
      <c r="A29" s="60"/>
    </row>
    <row r="30" spans="1:9" x14ac:dyDescent="0.4">
      <c r="A30" s="60"/>
    </row>
    <row r="31" spans="1:9" x14ac:dyDescent="0.4">
      <c r="A31" s="60"/>
    </row>
    <row r="32" spans="1:9" x14ac:dyDescent="0.4">
      <c r="A32" s="60"/>
    </row>
    <row r="33" spans="1:1" x14ac:dyDescent="0.4">
      <c r="A33" s="60"/>
    </row>
    <row r="34" spans="1:1" x14ac:dyDescent="0.4">
      <c r="A34" s="60"/>
    </row>
  </sheetData>
  <mergeCells count="2">
    <mergeCell ref="D4:D5"/>
    <mergeCell ref="G4:G5"/>
  </mergeCells>
  <hyperlinks>
    <hyperlink ref="A21" location="'Regional utveckling'!A1" display="Regional utveckling" xr:uid="{00000000-0004-0000-2F00-000000000000}"/>
    <hyperlink ref="A20" location="'Läkemedel'!A1" display="Läkemedel" xr:uid="{00000000-0004-0000-2F00-000001000000}"/>
    <hyperlink ref="A19" location="'Övrig hälso- och sjukvård'!A1" display="Övrig hälso- och sjukvård" xr:uid="{00000000-0004-0000-2F00-000002000000}"/>
    <hyperlink ref="A18" location="'Tandvård'!A1" display="Tandvård" xr:uid="{00000000-0004-0000-2F00-000003000000}"/>
    <hyperlink ref="A12" location="'Specialiserad psykiatrisk vård'!A1" display="Specialiserad psykiatrisk vård" xr:uid="{00000000-0004-0000-2F00-000004000000}"/>
    <hyperlink ref="A11" location="'Specialiserad somatisk vård'!A1" display="Specialiserad somatisk vård" xr:uid="{00000000-0004-0000-2F00-000005000000}"/>
    <hyperlink ref="A10" location="'Vårdcentraler'!A1" display="Vårdcentraler" xr:uid="{00000000-0004-0000-2F00-000006000000}"/>
    <hyperlink ref="A9" location="'Primärvård'!A1" display="Primärvård" xr:uid="{00000000-0004-0000-2F00-000007000000}"/>
    <hyperlink ref="A8" location="'Vårdplatser'!A1" display="Vårdplatser" xr:uid="{00000000-0004-0000-2F00-000008000000}"/>
    <hyperlink ref="A7" location="'Hälso- och sjukvård'!A1" display="Hälso- och sjukvård" xr:uid="{00000000-0004-0000-2F00-000009000000}"/>
    <hyperlink ref="A6" location="'Kostnader och intäkter'!A1" display="Kostnader för" xr:uid="{00000000-0004-0000-2F00-00000A000000}"/>
    <hyperlink ref="A5" location="'Regionernas ekonomi'!A1" display="Regionernas ekonomi" xr:uid="{00000000-0004-0000-2F00-00000B000000}"/>
    <hyperlink ref="A22" location="'Trafik och infrastruktur'!A1" display="Trafik och infrastruktur, samt allmän regional utveckling" xr:uid="{00000000-0004-0000-2F00-00000C000000}"/>
    <hyperlink ref="A23" location="'Utbildning och kultur'!A1" display="Utbildning och kultur" xr:uid="{00000000-0004-0000-2F00-00000D000000}"/>
    <hyperlink ref="A4" location="Innehåll!A1" display="Innehåll" xr:uid="{00000000-0004-0000-2F00-00000E000000}"/>
    <hyperlink ref="A13" location="'Psykiatri 1'!A1" display="Psykiatri 1" xr:uid="{05317170-5118-4B0F-B855-23BF32355110}"/>
    <hyperlink ref="A14" location="'Psykiatri 2'!A1" display="Psykiatri 2" xr:uid="{99EE3D10-242E-4405-8591-70747890F71D}"/>
    <hyperlink ref="A15" location="'Psykiatri 3'!A1" display="Psykiatri 3" xr:uid="{200733CB-6BB3-41A6-B7D8-B38825BB077E}"/>
    <hyperlink ref="A16" location="'Psykiatri 4'!A1" display="Psykiatri 4" xr:uid="{0B635C70-D7CC-474A-9793-C2A47686C554}"/>
    <hyperlink ref="A17" location="'Psykiatri 5'!A1" display="Psykiatri 5" xr:uid="{E2E77051-C458-4DF2-8D65-61B03635B20C}"/>
  </hyperlinks>
  <pageMargins left="0.7" right="0.7" top="0.75" bottom="0.75" header="0.3" footer="0.3"/>
  <pageSetup paperSize="9" orientation="landscape" r:id="rId1"/>
  <colBreaks count="1" manualBreakCount="1">
    <brk id="2"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tabColor theme="0"/>
  </sheetPr>
  <dimension ref="A1:R47"/>
  <sheetViews>
    <sheetView showGridLines="0" showRowColHeaders="0" zoomScaleNormal="100" workbookViewId="0"/>
  </sheetViews>
  <sheetFormatPr defaultRowHeight="16.8" x14ac:dyDescent="0.4"/>
  <cols>
    <col min="1" max="1" width="51.3984375" customWidth="1"/>
    <col min="2" max="2" width="5.19921875" customWidth="1"/>
    <col min="3" max="3" width="35.5" customWidth="1"/>
    <col min="5" max="5" width="9.09765625" bestFit="1" customWidth="1"/>
    <col min="7" max="7" width="8.3984375" bestFit="1" customWidth="1"/>
    <col min="8" max="8" width="9.09765625" bestFit="1" customWidth="1"/>
    <col min="10" max="11" width="9.09765625" bestFit="1" customWidth="1"/>
    <col min="13" max="13" width="20.19921875" customWidth="1"/>
  </cols>
  <sheetData>
    <row r="1" spans="1:11" ht="40.049999999999997" customHeight="1" x14ac:dyDescent="0.6">
      <c r="A1" s="2" t="s">
        <v>0</v>
      </c>
      <c r="B1" s="2"/>
    </row>
    <row r="2" spans="1:11" x14ac:dyDescent="0.4">
      <c r="A2" s="42"/>
      <c r="B2" s="42"/>
      <c r="C2" s="3" t="s">
        <v>172</v>
      </c>
    </row>
    <row r="3" spans="1:11" x14ac:dyDescent="0.4">
      <c r="A3" s="254"/>
      <c r="B3" s="254"/>
    </row>
    <row r="4" spans="1:11" x14ac:dyDescent="0.4">
      <c r="A4" s="261" t="s">
        <v>14</v>
      </c>
      <c r="B4" s="261"/>
      <c r="C4" s="78" t="s">
        <v>177</v>
      </c>
      <c r="D4" s="79" t="s">
        <v>60</v>
      </c>
      <c r="E4" s="79" t="s">
        <v>61</v>
      </c>
      <c r="F4" s="79" t="s">
        <v>62</v>
      </c>
      <c r="G4" s="79" t="s">
        <v>63</v>
      </c>
      <c r="H4" s="79" t="s">
        <v>64</v>
      </c>
      <c r="I4" s="79" t="s">
        <v>379</v>
      </c>
      <c r="J4" s="79" t="s">
        <v>412</v>
      </c>
      <c r="K4" s="79" t="s">
        <v>422</v>
      </c>
    </row>
    <row r="5" spans="1:11" x14ac:dyDescent="0.4">
      <c r="A5" s="255" t="s">
        <v>0</v>
      </c>
      <c r="B5" s="255"/>
      <c r="C5" s="49" t="s">
        <v>165</v>
      </c>
      <c r="D5" s="1">
        <v>166571</v>
      </c>
      <c r="E5" s="1">
        <v>183538</v>
      </c>
      <c r="F5" s="1">
        <v>196547</v>
      </c>
      <c r="G5" s="1">
        <v>212521</v>
      </c>
      <c r="H5" s="1">
        <v>229504</v>
      </c>
      <c r="I5" s="1">
        <v>242361</v>
      </c>
      <c r="J5" s="1">
        <v>254536</v>
      </c>
      <c r="K5" s="1">
        <v>261113</v>
      </c>
    </row>
    <row r="6" spans="1:11" x14ac:dyDescent="0.4">
      <c r="A6" s="284" t="s">
        <v>148</v>
      </c>
      <c r="B6" s="13"/>
      <c r="C6" s="76" t="s">
        <v>166</v>
      </c>
      <c r="D6" s="74">
        <v>1671</v>
      </c>
      <c r="E6" s="74">
        <v>2443</v>
      </c>
      <c r="F6" s="74">
        <v>2377</v>
      </c>
      <c r="G6" s="74">
        <v>2247</v>
      </c>
      <c r="H6" s="74">
        <v>2116</v>
      </c>
      <c r="I6" s="74">
        <v>1995</v>
      </c>
      <c r="J6" s="74">
        <v>1865</v>
      </c>
      <c r="K6" s="74">
        <v>1730</v>
      </c>
    </row>
    <row r="7" spans="1:11" x14ac:dyDescent="0.4">
      <c r="A7" s="294" t="s">
        <v>149</v>
      </c>
      <c r="B7" s="14"/>
      <c r="C7" s="49" t="s">
        <v>167</v>
      </c>
      <c r="D7" s="1">
        <v>83140</v>
      </c>
      <c r="E7" s="1">
        <v>87542</v>
      </c>
      <c r="F7" s="1">
        <v>94096</v>
      </c>
      <c r="G7" s="1">
        <v>99873</v>
      </c>
      <c r="H7" s="1">
        <v>114844</v>
      </c>
      <c r="I7" s="1">
        <v>139457</v>
      </c>
      <c r="J7" s="1">
        <v>167098</v>
      </c>
      <c r="K7" s="1">
        <v>180459</v>
      </c>
    </row>
    <row r="8" spans="1:11" x14ac:dyDescent="0.4">
      <c r="A8" s="284" t="s">
        <v>150</v>
      </c>
      <c r="B8" s="13"/>
      <c r="C8" s="75" t="s">
        <v>173</v>
      </c>
      <c r="D8" s="75">
        <v>251382</v>
      </c>
      <c r="E8" s="75">
        <v>273524</v>
      </c>
      <c r="F8" s="75">
        <v>293017</v>
      </c>
      <c r="G8" s="75">
        <v>314641</v>
      </c>
      <c r="H8" s="75">
        <v>346464</v>
      </c>
      <c r="I8" s="75">
        <v>383813</v>
      </c>
      <c r="J8" s="75">
        <v>423499</v>
      </c>
      <c r="K8" s="75">
        <f>SUM(K5:K7)</f>
        <v>443302</v>
      </c>
    </row>
    <row r="9" spans="1:11" x14ac:dyDescent="0.4">
      <c r="A9" s="284" t="s">
        <v>151</v>
      </c>
      <c r="B9" s="13"/>
      <c r="C9" s="77" t="s">
        <v>168</v>
      </c>
      <c r="D9" s="16">
        <v>48479</v>
      </c>
      <c r="E9" s="16">
        <v>51907</v>
      </c>
      <c r="F9" s="16">
        <v>54603</v>
      </c>
      <c r="G9" s="16">
        <v>55263</v>
      </c>
      <c r="H9" s="16">
        <v>67716</v>
      </c>
      <c r="I9" s="16">
        <v>86922</v>
      </c>
      <c r="J9" s="16">
        <v>110016</v>
      </c>
      <c r="K9" s="16">
        <v>119088</v>
      </c>
    </row>
    <row r="10" spans="1:11" x14ac:dyDescent="0.4">
      <c r="A10" s="11" t="s">
        <v>2</v>
      </c>
      <c r="B10" s="11"/>
      <c r="C10" s="80" t="s">
        <v>169</v>
      </c>
      <c r="D10" s="75">
        <v>91345</v>
      </c>
      <c r="E10" s="75">
        <v>97184</v>
      </c>
      <c r="F10" s="75">
        <v>105145</v>
      </c>
      <c r="G10" s="75">
        <v>115627</v>
      </c>
      <c r="H10" s="75">
        <v>125654</v>
      </c>
      <c r="I10" s="75">
        <v>131358</v>
      </c>
      <c r="J10" s="75">
        <v>149011</v>
      </c>
      <c r="K10" s="75">
        <v>157182</v>
      </c>
    </row>
    <row r="11" spans="1:11" x14ac:dyDescent="0.4">
      <c r="A11" s="11" t="s">
        <v>4</v>
      </c>
      <c r="B11" s="11"/>
      <c r="C11" s="49" t="s">
        <v>170</v>
      </c>
      <c r="D11" s="1">
        <v>50590</v>
      </c>
      <c r="E11" s="1">
        <v>59376</v>
      </c>
      <c r="F11" s="1">
        <v>61927</v>
      </c>
      <c r="G11" s="1">
        <v>72414</v>
      </c>
      <c r="H11" s="1">
        <v>74053</v>
      </c>
      <c r="I11" s="1">
        <v>66789</v>
      </c>
      <c r="J11" s="1">
        <v>66209</v>
      </c>
      <c r="K11" s="1">
        <v>64694</v>
      </c>
    </row>
    <row r="12" spans="1:11" x14ac:dyDescent="0.4">
      <c r="A12" s="11" t="s">
        <v>6</v>
      </c>
      <c r="B12" s="11"/>
      <c r="C12" s="76" t="s">
        <v>171</v>
      </c>
      <c r="D12" s="74">
        <v>60966</v>
      </c>
      <c r="E12" s="74">
        <v>65059</v>
      </c>
      <c r="F12" s="74">
        <v>71343</v>
      </c>
      <c r="G12" s="74">
        <v>71337</v>
      </c>
      <c r="H12" s="74">
        <v>79041</v>
      </c>
      <c r="I12" s="74">
        <v>98743</v>
      </c>
      <c r="J12" s="74">
        <v>98263</v>
      </c>
      <c r="K12" s="74">
        <v>102337</v>
      </c>
    </row>
    <row r="13" spans="1:11" x14ac:dyDescent="0.4">
      <c r="A13" s="11" t="s">
        <v>8</v>
      </c>
      <c r="B13" s="11"/>
      <c r="C13" s="16" t="s">
        <v>174</v>
      </c>
      <c r="D13" s="16">
        <v>251382</v>
      </c>
      <c r="E13" s="16">
        <v>273524</v>
      </c>
      <c r="F13" s="16">
        <v>293016</v>
      </c>
      <c r="G13" s="16">
        <v>314641</v>
      </c>
      <c r="H13" s="16">
        <v>346464</v>
      </c>
      <c r="I13" s="16">
        <v>383813</v>
      </c>
      <c r="J13" s="16">
        <v>423499</v>
      </c>
      <c r="K13" s="16">
        <f>SUM(K9:K12)</f>
        <v>443301</v>
      </c>
    </row>
    <row r="14" spans="1:11" x14ac:dyDescent="0.4">
      <c r="A14" s="11" t="s">
        <v>10</v>
      </c>
      <c r="B14" s="11"/>
      <c r="C14" s="74" t="s">
        <v>175</v>
      </c>
      <c r="D14" s="81">
        <f>D9/D8</f>
        <v>0.19284992561122116</v>
      </c>
      <c r="E14" s="81">
        <f t="shared" ref="E14:J14" si="0">E9/E8</f>
        <v>0.18977128149632208</v>
      </c>
      <c r="F14" s="81">
        <f t="shared" si="0"/>
        <v>0.18634754980086479</v>
      </c>
      <c r="G14" s="81">
        <f t="shared" si="0"/>
        <v>0.17563826710441424</v>
      </c>
      <c r="H14" s="81">
        <f t="shared" si="0"/>
        <v>0.19544887780548628</v>
      </c>
      <c r="I14" s="81">
        <f t="shared" si="0"/>
        <v>0.22646966100679236</v>
      </c>
      <c r="J14" s="81">
        <f t="shared" si="0"/>
        <v>0.2597786535505397</v>
      </c>
      <c r="K14" s="81">
        <f>K9/K8</f>
        <v>0.26863853535513038</v>
      </c>
    </row>
    <row r="15" spans="1:11" x14ac:dyDescent="0.4">
      <c r="A15" s="11" t="s">
        <v>12</v>
      </c>
      <c r="B15" s="11"/>
      <c r="C15" s="1" t="s">
        <v>176</v>
      </c>
      <c r="D15" s="1">
        <v>149309</v>
      </c>
      <c r="E15" s="1">
        <v>144154</v>
      </c>
      <c r="F15" s="1">
        <v>139638</v>
      </c>
      <c r="G15" s="1">
        <v>135438</v>
      </c>
      <c r="H15" s="1">
        <v>133001</v>
      </c>
      <c r="I15" s="1">
        <v>131222</v>
      </c>
      <c r="J15" s="1">
        <v>130133</v>
      </c>
      <c r="K15" s="1">
        <v>125424</v>
      </c>
    </row>
    <row r="16" spans="1:11" x14ac:dyDescent="0.4">
      <c r="A16" s="11" t="s">
        <v>13</v>
      </c>
      <c r="B16" s="11"/>
      <c r="C16" s="40" t="s">
        <v>429</v>
      </c>
    </row>
    <row r="17" spans="1:18" x14ac:dyDescent="0.4">
      <c r="A17" s="11" t="s">
        <v>1</v>
      </c>
      <c r="B17" s="11"/>
      <c r="D17" s="23"/>
      <c r="E17" s="23"/>
      <c r="F17" s="23"/>
      <c r="G17" s="23"/>
      <c r="H17" s="23"/>
      <c r="I17" s="23"/>
      <c r="J17" s="23"/>
      <c r="K17" s="23"/>
      <c r="L17" s="23"/>
      <c r="N17" s="1"/>
      <c r="O17" s="1"/>
      <c r="P17" s="1"/>
      <c r="Q17" s="1"/>
      <c r="R17" s="1"/>
    </row>
    <row r="18" spans="1:18" x14ac:dyDescent="0.4">
      <c r="A18" s="11" t="s">
        <v>3</v>
      </c>
      <c r="B18" s="11"/>
      <c r="D18" s="1"/>
      <c r="E18" s="1"/>
      <c r="F18" s="1"/>
      <c r="G18" s="1"/>
      <c r="H18" s="1"/>
      <c r="I18" s="1"/>
      <c r="N18" s="1"/>
      <c r="O18" s="1"/>
      <c r="P18" s="1"/>
      <c r="Q18" s="1"/>
      <c r="R18" s="1"/>
    </row>
    <row r="19" spans="1:18" x14ac:dyDescent="0.4">
      <c r="A19" s="11" t="s">
        <v>5</v>
      </c>
      <c r="B19" s="11"/>
      <c r="N19" s="1"/>
      <c r="O19" s="1"/>
      <c r="P19" s="1"/>
      <c r="Q19" s="1"/>
      <c r="R19" s="1"/>
    </row>
    <row r="20" spans="1:18" x14ac:dyDescent="0.4">
      <c r="A20" s="11" t="s">
        <v>7</v>
      </c>
      <c r="B20" s="11"/>
      <c r="N20" s="1"/>
      <c r="O20" s="1"/>
      <c r="P20" s="1"/>
      <c r="Q20" s="1"/>
      <c r="R20" s="1"/>
    </row>
    <row r="21" spans="1:18" x14ac:dyDescent="0.4">
      <c r="A21" s="11" t="s">
        <v>9</v>
      </c>
      <c r="B21" s="11"/>
      <c r="H21" s="1"/>
      <c r="I21" s="1"/>
      <c r="J21" s="1"/>
      <c r="N21" s="1"/>
      <c r="O21" s="1"/>
      <c r="P21" s="1"/>
      <c r="Q21" s="1"/>
      <c r="R21" s="1"/>
    </row>
    <row r="22" spans="1:18" x14ac:dyDescent="0.4">
      <c r="A22" s="59" t="s">
        <v>11</v>
      </c>
      <c r="B22" s="59"/>
      <c r="D22" s="1"/>
      <c r="E22" s="1"/>
      <c r="F22" s="1"/>
      <c r="G22" s="1"/>
      <c r="H22" s="1"/>
      <c r="I22" s="1"/>
      <c r="J22" s="1"/>
      <c r="N22" s="1"/>
      <c r="O22" s="1"/>
      <c r="P22" s="1"/>
      <c r="Q22" s="1"/>
      <c r="R22" s="1"/>
    </row>
    <row r="23" spans="1:18" x14ac:dyDescent="0.4">
      <c r="A23" s="60"/>
      <c r="B23" s="60"/>
      <c r="D23" s="1"/>
      <c r="E23" s="1"/>
      <c r="F23" s="1"/>
      <c r="G23" s="1"/>
      <c r="H23" s="1"/>
      <c r="I23" s="1"/>
      <c r="J23" s="1"/>
      <c r="N23" s="1"/>
      <c r="O23" s="1"/>
      <c r="P23" s="1"/>
      <c r="Q23" s="1"/>
      <c r="R23" s="1"/>
    </row>
    <row r="24" spans="1:18" x14ac:dyDescent="0.4">
      <c r="A24" s="60"/>
      <c r="B24" s="60"/>
      <c r="N24" s="1"/>
      <c r="O24" s="1"/>
      <c r="P24" s="1"/>
      <c r="Q24" s="1"/>
    </row>
    <row r="25" spans="1:18" x14ac:dyDescent="0.4">
      <c r="A25" s="60"/>
      <c r="B25" s="60"/>
      <c r="D25" s="1"/>
      <c r="E25" s="1"/>
      <c r="F25" s="1"/>
      <c r="G25" s="1"/>
      <c r="H25" s="1"/>
      <c r="I25" s="1"/>
      <c r="J25" s="1"/>
    </row>
    <row r="26" spans="1:18" x14ac:dyDescent="0.4">
      <c r="A26" s="60"/>
      <c r="B26" s="60"/>
      <c r="D26" s="1"/>
      <c r="E26" s="1"/>
      <c r="F26" s="1"/>
      <c r="G26" s="1"/>
      <c r="H26" s="1"/>
      <c r="I26" s="1"/>
      <c r="J26" s="1"/>
      <c r="K26" s="1"/>
    </row>
    <row r="27" spans="1:18" x14ac:dyDescent="0.4">
      <c r="A27" s="60"/>
      <c r="B27" s="60"/>
      <c r="D27" s="1"/>
      <c r="E27" s="1"/>
      <c r="F27" s="1"/>
      <c r="G27" s="1"/>
      <c r="H27" s="1"/>
      <c r="I27" s="1"/>
      <c r="J27" s="1"/>
    </row>
    <row r="28" spans="1:18" x14ac:dyDescent="0.4">
      <c r="A28" s="60"/>
      <c r="B28" s="60"/>
      <c r="D28" s="1"/>
      <c r="E28" s="1"/>
      <c r="F28" s="1"/>
      <c r="G28" s="1"/>
      <c r="H28" s="1"/>
      <c r="I28" s="1"/>
      <c r="J28" s="1"/>
    </row>
    <row r="29" spans="1:18" x14ac:dyDescent="0.4">
      <c r="A29" s="60"/>
      <c r="B29" s="60"/>
      <c r="D29" s="1"/>
      <c r="E29" s="1"/>
      <c r="F29" s="1"/>
      <c r="G29" s="1"/>
      <c r="H29" s="1"/>
      <c r="I29" s="1"/>
      <c r="J29" s="1"/>
      <c r="K29" s="1"/>
    </row>
    <row r="30" spans="1:18" x14ac:dyDescent="0.4">
      <c r="A30" s="60"/>
      <c r="B30" s="60"/>
      <c r="D30" s="1"/>
      <c r="E30" s="1"/>
      <c r="F30" s="1"/>
      <c r="G30" s="1"/>
      <c r="H30" s="1"/>
      <c r="I30" s="1"/>
      <c r="J30" s="1"/>
      <c r="K30" s="1"/>
    </row>
    <row r="31" spans="1:18" x14ac:dyDescent="0.4">
      <c r="A31" s="60"/>
      <c r="B31" s="60"/>
      <c r="D31" s="1"/>
      <c r="E31" s="1"/>
      <c r="F31" s="1"/>
      <c r="G31" s="1"/>
      <c r="H31" s="1"/>
      <c r="I31" s="1"/>
      <c r="J31" s="1"/>
    </row>
    <row r="32" spans="1:18" x14ac:dyDescent="0.4">
      <c r="A32" s="60"/>
      <c r="B32" s="60"/>
      <c r="D32" s="1"/>
      <c r="E32" s="1"/>
      <c r="F32" s="1"/>
      <c r="G32" s="1"/>
      <c r="H32" s="1"/>
      <c r="I32" s="1"/>
      <c r="J32" s="1"/>
    </row>
    <row r="33" spans="1:15" x14ac:dyDescent="0.4">
      <c r="A33" s="60"/>
      <c r="B33" s="60"/>
      <c r="D33" s="1"/>
      <c r="E33" s="1"/>
      <c r="F33" s="1"/>
      <c r="G33" s="1"/>
      <c r="H33" s="1"/>
      <c r="I33" s="1"/>
      <c r="J33" s="1"/>
      <c r="N33" s="1"/>
      <c r="O33" s="1"/>
    </row>
    <row r="34" spans="1:15" x14ac:dyDescent="0.4">
      <c r="A34" s="60"/>
      <c r="B34" s="60"/>
      <c r="D34" s="1"/>
      <c r="E34" s="1"/>
      <c r="F34" s="1"/>
      <c r="G34" s="1"/>
      <c r="H34" s="1"/>
      <c r="I34" s="1"/>
      <c r="J34" s="1"/>
      <c r="N34" s="1"/>
      <c r="O34" s="1"/>
    </row>
    <row r="35" spans="1:15" x14ac:dyDescent="0.4">
      <c r="D35" s="1"/>
      <c r="E35" s="1"/>
      <c r="F35" s="1"/>
      <c r="G35" s="1"/>
      <c r="H35" s="1"/>
      <c r="I35" s="1"/>
      <c r="J35" s="1"/>
      <c r="N35" s="1"/>
      <c r="O35" s="1"/>
    </row>
    <row r="36" spans="1:15" x14ac:dyDescent="0.4">
      <c r="D36" s="1"/>
      <c r="E36" s="1"/>
      <c r="F36" s="1"/>
      <c r="G36" s="1"/>
      <c r="H36" s="1"/>
      <c r="I36" s="1"/>
      <c r="J36" s="1"/>
      <c r="N36" s="1"/>
      <c r="O36" s="1"/>
    </row>
    <row r="37" spans="1:15" x14ac:dyDescent="0.4">
      <c r="D37" s="1"/>
      <c r="E37" s="1"/>
      <c r="F37" s="1"/>
      <c r="G37" s="1"/>
      <c r="H37" s="1"/>
      <c r="I37" s="1"/>
      <c r="J37" s="1"/>
      <c r="N37" s="1"/>
      <c r="O37" s="1"/>
    </row>
    <row r="38" spans="1:15" x14ac:dyDescent="0.4">
      <c r="D38" s="1"/>
      <c r="E38" s="1"/>
      <c r="F38" s="1"/>
      <c r="G38" s="1"/>
      <c r="H38" s="1"/>
      <c r="I38" s="1"/>
      <c r="J38" s="1"/>
      <c r="N38" s="1"/>
      <c r="O38" s="1"/>
    </row>
    <row r="39" spans="1:15" x14ac:dyDescent="0.4">
      <c r="D39" s="1"/>
      <c r="E39" s="1"/>
      <c r="F39" s="1"/>
      <c r="G39" s="1"/>
      <c r="H39" s="1"/>
      <c r="I39" s="1"/>
      <c r="J39" s="1"/>
      <c r="N39" s="1"/>
      <c r="O39" s="1"/>
    </row>
    <row r="40" spans="1:15" x14ac:dyDescent="0.4">
      <c r="N40" s="1"/>
      <c r="O40" s="1"/>
    </row>
    <row r="41" spans="1:15" x14ac:dyDescent="0.4">
      <c r="D41" s="1"/>
      <c r="E41" s="1"/>
      <c r="F41" s="1"/>
      <c r="G41" s="1"/>
      <c r="H41" s="1"/>
      <c r="I41" s="1"/>
      <c r="J41" s="1"/>
      <c r="K41" s="1"/>
      <c r="N41" s="1"/>
      <c r="O41" s="1"/>
    </row>
    <row r="42" spans="1:15" x14ac:dyDescent="0.4">
      <c r="D42" s="1"/>
      <c r="E42" s="1"/>
      <c r="F42" s="1"/>
      <c r="G42" s="1"/>
      <c r="H42" s="1"/>
      <c r="I42" s="1"/>
      <c r="J42" s="1"/>
      <c r="K42" s="1"/>
    </row>
    <row r="44" spans="1:15" x14ac:dyDescent="0.4">
      <c r="D44" s="1"/>
      <c r="E44" s="1"/>
      <c r="F44" s="1"/>
      <c r="G44" s="1"/>
      <c r="H44" s="1"/>
      <c r="I44" s="1"/>
      <c r="J44" s="1"/>
      <c r="K44" s="1"/>
    </row>
    <row r="45" spans="1:15" x14ac:dyDescent="0.4">
      <c r="D45" s="1"/>
      <c r="E45" s="1"/>
      <c r="F45" s="1"/>
      <c r="G45" s="1"/>
      <c r="H45" s="1"/>
      <c r="I45" s="1"/>
      <c r="J45" s="1"/>
      <c r="K45" s="1"/>
    </row>
    <row r="46" spans="1:15" x14ac:dyDescent="0.4">
      <c r="D46" s="1"/>
      <c r="E46" s="1"/>
      <c r="F46" s="1"/>
      <c r="G46" s="1"/>
      <c r="H46" s="1"/>
      <c r="I46" s="1"/>
      <c r="J46" s="1"/>
      <c r="K46" s="1"/>
    </row>
    <row r="47" spans="1:15" x14ac:dyDescent="0.4">
      <c r="D47" s="1"/>
      <c r="E47" s="1"/>
      <c r="F47" s="1"/>
      <c r="G47" s="1"/>
      <c r="H47" s="1"/>
      <c r="I47" s="1"/>
      <c r="J47" s="1"/>
    </row>
  </sheetData>
  <phoneticPr fontId="24" type="noConversion"/>
  <hyperlinks>
    <hyperlink ref="A20" location="'Regional utveckling'!A1" display="Regional utveckling" xr:uid="{00000000-0004-0000-0300-000000000000}"/>
    <hyperlink ref="A19" location="'Läkemedel'!A1" display="Läkemedel" xr:uid="{00000000-0004-0000-0300-000001000000}"/>
    <hyperlink ref="A18" location="'Övrig hälso- och sjukvård'!A1" display="Övrig hälso- och sjukvård" xr:uid="{00000000-0004-0000-0300-000002000000}"/>
    <hyperlink ref="A17" location="'Tandvård'!A1" display="Tandvård" xr:uid="{00000000-0004-0000-0300-000003000000}"/>
    <hyperlink ref="A16" location="'Specialiserad psykiatrisk vård'!A1" display="Specialiserad psykiatrisk vård" xr:uid="{00000000-0004-0000-0300-000004000000}"/>
    <hyperlink ref="A15" location="'Specialiserad somatisk vård'!A1" display="Specialiserad somatisk vård" xr:uid="{00000000-0004-0000-0300-000005000000}"/>
    <hyperlink ref="A14" location="'Vårdcentraler'!A1" display="Vårdcentraler" xr:uid="{00000000-0004-0000-0300-000006000000}"/>
    <hyperlink ref="A13" location="'Primärvård'!A1" display="Primärvård" xr:uid="{00000000-0004-0000-0300-000007000000}"/>
    <hyperlink ref="A12" location="'Vårdplatser'!A1" display="Vårdplatser" xr:uid="{00000000-0004-0000-0300-000008000000}"/>
    <hyperlink ref="A11" location="'Hälso- och sjukvård'!A1" display="Hälso- och sjukvård" xr:uid="{00000000-0004-0000-0300-000009000000}"/>
    <hyperlink ref="A5" location="'Regionernas ekonomi'!A1" display="Regionernas ekonomi" xr:uid="{00000000-0004-0000-0300-00000B000000}"/>
    <hyperlink ref="A21" location="'Trafik och infrastruktur'!A1" display="Trafik och infrastruktur, samt allmän regional utveckling" xr:uid="{00000000-0004-0000-0300-00000C000000}"/>
    <hyperlink ref="A22" location="'Utbildning och kultur'!A1" display="Utbildning och kultur" xr:uid="{00000000-0004-0000-0300-00000D000000}"/>
    <hyperlink ref="A4" location="Innehåll!A1" display="Innehåll" xr:uid="{00000000-0004-0000-0300-00000E000000}"/>
    <hyperlink ref="A6" location="'Kostnader och intäkter'!A1" display="Resultaträkning" xr:uid="{00000000-0004-0000-0300-00000F000000}"/>
    <hyperlink ref="A7" location="'Balansräkning'!A1" display="Balansräkning" xr:uid="{00000000-0004-0000-0300-000010000000}"/>
    <hyperlink ref="A8" location="'kostnadsslag'!A1" display="kostnadsslag" xr:uid="{00000000-0004-0000-0300-000011000000}"/>
    <hyperlink ref="A9" location="'intäktsslag'!A1" display="intäktsslag" xr:uid="{00000000-0004-0000-0300-000012000000}"/>
    <hyperlink ref="A10" location="'Kostnader och intäkter'!A1" display="Kostnader för hälso- och sjukvård respektive regional utveckling" xr:uid="{3EDAD32A-4DA3-4DAA-9B50-484E5C1CC516}"/>
  </hyperlinks>
  <pageMargins left="0.7" right="0.7" top="0.75" bottom="0.75" header="0.3" footer="0.3"/>
  <pageSetup paperSize="9" orientation="landscape" r:id="rId1"/>
  <ignoredErrors>
    <ignoredError sqref="D4:K4" numberStoredAsText="1"/>
  </ignoredError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34">
    <tabColor theme="8" tint="0.79998168889431442"/>
  </sheetPr>
  <dimension ref="A1:N34"/>
  <sheetViews>
    <sheetView showGridLines="0" showRowColHeaders="0" zoomScaleNormal="100" workbookViewId="0"/>
  </sheetViews>
  <sheetFormatPr defaultRowHeight="16.8" x14ac:dyDescent="0.4"/>
  <cols>
    <col min="1" max="1" width="59.5" customWidth="1"/>
    <col min="2" max="2" width="5.19921875" customWidth="1"/>
  </cols>
  <sheetData>
    <row r="1" spans="1:14" ht="30" x14ac:dyDescent="0.5">
      <c r="A1" s="257" t="s">
        <v>1</v>
      </c>
    </row>
    <row r="2" spans="1:14" x14ac:dyDescent="0.4">
      <c r="A2" s="42"/>
    </row>
    <row r="3" spans="1:14" x14ac:dyDescent="0.4">
      <c r="A3" s="254"/>
      <c r="C3" s="3" t="s">
        <v>318</v>
      </c>
    </row>
    <row r="4" spans="1:14" x14ac:dyDescent="0.4">
      <c r="A4" s="261" t="s">
        <v>14</v>
      </c>
      <c r="C4" s="218"/>
      <c r="D4" s="236"/>
      <c r="E4" s="236"/>
      <c r="F4" s="236"/>
      <c r="G4" s="236"/>
      <c r="H4" s="236"/>
      <c r="I4" s="236"/>
      <c r="J4" s="236"/>
      <c r="K4" s="236"/>
    </row>
    <row r="5" spans="1:14" x14ac:dyDescent="0.4">
      <c r="A5" s="255" t="s">
        <v>0</v>
      </c>
      <c r="B5" s="4"/>
      <c r="C5" s="37"/>
      <c r="D5" s="37"/>
      <c r="E5" s="37"/>
      <c r="F5" s="37"/>
      <c r="G5" s="37"/>
      <c r="H5" s="37"/>
      <c r="I5" s="37"/>
      <c r="J5" s="37"/>
      <c r="K5" s="37"/>
    </row>
    <row r="6" spans="1:14" x14ac:dyDescent="0.4">
      <c r="A6" s="11" t="s">
        <v>2</v>
      </c>
      <c r="B6" s="4"/>
      <c r="C6" s="37"/>
      <c r="D6" s="37"/>
      <c r="E6" s="37"/>
      <c r="F6" s="37"/>
      <c r="G6" s="37"/>
      <c r="H6" s="37"/>
      <c r="I6" s="37"/>
      <c r="J6" s="37"/>
      <c r="K6" s="37"/>
    </row>
    <row r="7" spans="1:14" x14ac:dyDescent="0.4">
      <c r="A7" s="11" t="s">
        <v>4</v>
      </c>
      <c r="B7" s="4"/>
      <c r="C7" s="37"/>
      <c r="D7" s="37"/>
      <c r="E7" s="37"/>
      <c r="F7" s="37"/>
      <c r="G7" s="37"/>
      <c r="H7" s="37"/>
      <c r="I7" s="37"/>
      <c r="J7" s="37"/>
      <c r="K7" s="37"/>
      <c r="L7" s="37"/>
      <c r="M7" s="37"/>
    </row>
    <row r="8" spans="1:14" ht="15" customHeight="1" x14ac:dyDescent="0.4">
      <c r="A8" s="11" t="s">
        <v>6</v>
      </c>
      <c r="B8" s="4"/>
      <c r="C8" s="37"/>
      <c r="D8" s="37"/>
      <c r="E8" s="37"/>
      <c r="F8" s="37"/>
      <c r="G8" s="37"/>
      <c r="H8" s="37"/>
      <c r="I8" s="37"/>
      <c r="J8" s="37"/>
      <c r="K8" s="37"/>
      <c r="L8" s="37"/>
      <c r="M8" s="37"/>
      <c r="N8" s="37"/>
    </row>
    <row r="9" spans="1:14" x14ac:dyDescent="0.4">
      <c r="A9" s="11" t="s">
        <v>8</v>
      </c>
      <c r="C9" s="37"/>
      <c r="D9" s="37"/>
      <c r="E9" s="37"/>
      <c r="F9" s="37"/>
      <c r="G9" s="37"/>
      <c r="H9" s="37"/>
      <c r="I9" s="37"/>
      <c r="J9" s="37"/>
      <c r="K9" s="37"/>
      <c r="L9" s="37"/>
      <c r="M9" s="37"/>
      <c r="N9" s="37"/>
    </row>
    <row r="10" spans="1:14" x14ac:dyDescent="0.4">
      <c r="A10" s="11" t="s">
        <v>10</v>
      </c>
      <c r="C10" s="37"/>
      <c r="D10" s="37"/>
      <c r="E10" s="37"/>
      <c r="F10" s="37"/>
      <c r="G10" s="37"/>
      <c r="H10" s="37"/>
      <c r="I10" s="37"/>
      <c r="J10" s="37"/>
      <c r="K10" s="37"/>
      <c r="L10" s="37"/>
      <c r="M10" s="37"/>
      <c r="N10" s="37"/>
    </row>
    <row r="11" spans="1:14" x14ac:dyDescent="0.4">
      <c r="A11" s="11" t="s">
        <v>12</v>
      </c>
      <c r="C11" s="37"/>
      <c r="D11" s="37"/>
      <c r="E11" s="37"/>
      <c r="F11" s="37"/>
      <c r="G11" s="37"/>
      <c r="H11" s="37"/>
      <c r="I11" s="37"/>
      <c r="J11" s="37"/>
      <c r="K11" s="37"/>
      <c r="L11" s="37"/>
      <c r="M11" s="37"/>
      <c r="N11" s="37"/>
    </row>
    <row r="12" spans="1:14" x14ac:dyDescent="0.4">
      <c r="A12" s="11" t="s">
        <v>13</v>
      </c>
      <c r="C12" s="37"/>
      <c r="D12" s="37"/>
      <c r="E12" s="37"/>
      <c r="F12" s="37"/>
      <c r="G12" s="37"/>
      <c r="H12" s="37"/>
      <c r="I12" s="37"/>
      <c r="J12" s="37"/>
      <c r="K12" s="37"/>
      <c r="L12" s="37"/>
      <c r="M12" s="37"/>
      <c r="N12" s="37"/>
    </row>
    <row r="13" spans="1:14" x14ac:dyDescent="0.4">
      <c r="A13" s="18" t="s">
        <v>1</v>
      </c>
      <c r="C13" s="37"/>
      <c r="D13" s="37"/>
      <c r="E13" s="37"/>
      <c r="F13" s="37"/>
      <c r="G13" s="37"/>
      <c r="H13" s="37"/>
      <c r="I13" s="37"/>
      <c r="J13" s="37"/>
      <c r="K13" s="37"/>
      <c r="L13" s="37"/>
      <c r="M13" s="37"/>
      <c r="N13" s="37"/>
    </row>
    <row r="14" spans="1:14" x14ac:dyDescent="0.4">
      <c r="A14" s="13" t="s">
        <v>131</v>
      </c>
      <c r="C14" s="37"/>
      <c r="D14" s="37"/>
      <c r="E14" s="37"/>
      <c r="F14" s="37"/>
      <c r="G14" s="37"/>
      <c r="H14" s="37"/>
      <c r="I14" s="37"/>
      <c r="J14" s="37"/>
      <c r="K14" s="37"/>
      <c r="L14" s="37"/>
      <c r="M14" s="37"/>
      <c r="N14" s="37"/>
    </row>
    <row r="15" spans="1:14" x14ac:dyDescent="0.4">
      <c r="A15" s="13" t="s">
        <v>132</v>
      </c>
      <c r="C15" s="37"/>
      <c r="D15" s="37"/>
      <c r="E15" s="37"/>
      <c r="F15" s="37"/>
      <c r="G15" s="37"/>
      <c r="H15" s="37"/>
      <c r="I15" s="37"/>
      <c r="J15" s="37"/>
      <c r="K15" s="37"/>
      <c r="L15" s="37"/>
      <c r="M15" s="37"/>
      <c r="N15" s="37"/>
    </row>
    <row r="16" spans="1:14" x14ac:dyDescent="0.4">
      <c r="A16" s="13" t="s">
        <v>133</v>
      </c>
      <c r="C16" s="37"/>
      <c r="D16" s="37"/>
      <c r="E16" s="37"/>
      <c r="F16" s="37"/>
      <c r="G16" s="37"/>
      <c r="H16" s="37"/>
      <c r="I16" s="37"/>
      <c r="J16" s="37"/>
      <c r="K16" s="37"/>
      <c r="L16" s="37"/>
      <c r="M16" s="37"/>
      <c r="N16" s="37"/>
    </row>
    <row r="17" spans="1:14" x14ac:dyDescent="0.4">
      <c r="A17" s="13" t="s">
        <v>134</v>
      </c>
      <c r="B17" s="4"/>
      <c r="C17" s="37"/>
      <c r="D17" s="37"/>
      <c r="E17" s="37"/>
      <c r="F17" s="37"/>
      <c r="G17" s="37"/>
      <c r="H17" s="37"/>
      <c r="I17" s="37"/>
      <c r="J17" s="37"/>
      <c r="K17" s="37"/>
      <c r="L17" s="37"/>
      <c r="M17" s="37"/>
      <c r="N17" s="37"/>
    </row>
    <row r="18" spans="1:14" x14ac:dyDescent="0.4">
      <c r="A18" s="11" t="s">
        <v>3</v>
      </c>
      <c r="C18" s="37"/>
      <c r="D18" s="37"/>
      <c r="E18" s="37"/>
      <c r="F18" s="37"/>
      <c r="G18" s="37"/>
      <c r="H18" s="37"/>
      <c r="I18" s="37"/>
      <c r="J18" s="37"/>
      <c r="K18" s="37"/>
      <c r="L18" s="37"/>
      <c r="M18" s="37"/>
      <c r="N18" s="37"/>
    </row>
    <row r="19" spans="1:14" x14ac:dyDescent="0.4">
      <c r="A19" s="11" t="s">
        <v>5</v>
      </c>
      <c r="C19" s="37"/>
      <c r="D19" s="37"/>
      <c r="E19" s="37"/>
      <c r="F19" s="37"/>
      <c r="G19" s="37"/>
      <c r="H19" s="37"/>
      <c r="I19" s="37"/>
      <c r="J19" s="37"/>
      <c r="K19" s="37"/>
      <c r="L19" s="37"/>
      <c r="M19" s="37"/>
      <c r="N19" s="37"/>
    </row>
    <row r="20" spans="1:14" x14ac:dyDescent="0.4">
      <c r="A20" s="11" t="s">
        <v>7</v>
      </c>
      <c r="C20" s="37"/>
      <c r="D20" s="37"/>
      <c r="E20" s="37"/>
      <c r="F20" s="37"/>
      <c r="G20" s="37"/>
      <c r="H20" s="37"/>
      <c r="I20" s="37"/>
      <c r="J20" s="37"/>
      <c r="K20" s="37"/>
      <c r="L20" s="37"/>
      <c r="M20" s="37"/>
      <c r="N20" s="37"/>
    </row>
    <row r="21" spans="1:14" x14ac:dyDescent="0.4">
      <c r="A21" s="11" t="s">
        <v>9</v>
      </c>
      <c r="C21" s="37"/>
      <c r="D21" s="37"/>
      <c r="E21" s="37"/>
      <c r="F21" s="37"/>
      <c r="G21" s="37"/>
      <c r="H21" s="37"/>
      <c r="I21" s="37"/>
      <c r="J21" s="37"/>
      <c r="K21" s="37"/>
      <c r="L21" s="37"/>
      <c r="M21" s="37"/>
      <c r="N21" s="37"/>
    </row>
    <row r="22" spans="1:14" x14ac:dyDescent="0.4">
      <c r="A22" s="59" t="s">
        <v>11</v>
      </c>
      <c r="C22" s="37"/>
      <c r="D22" s="37"/>
      <c r="E22" s="37"/>
      <c r="F22" s="37"/>
      <c r="G22" s="37"/>
      <c r="H22" s="37"/>
      <c r="I22" s="37"/>
      <c r="J22" s="37"/>
      <c r="K22" s="37"/>
      <c r="L22" s="37"/>
      <c r="M22" s="37"/>
      <c r="N22" s="37"/>
    </row>
    <row r="23" spans="1:14" x14ac:dyDescent="0.4">
      <c r="A23" s="60"/>
      <c r="C23" s="37"/>
      <c r="D23" s="37"/>
      <c r="E23" s="37"/>
      <c r="F23" s="37"/>
      <c r="G23" s="37"/>
      <c r="H23" s="37"/>
      <c r="I23" s="37"/>
      <c r="J23" s="37"/>
      <c r="K23" s="37"/>
      <c r="L23" s="37"/>
      <c r="M23" s="37"/>
      <c r="N23" s="37"/>
    </row>
    <row r="24" spans="1:14" x14ac:dyDescent="0.4">
      <c r="A24" s="60"/>
      <c r="C24" s="37"/>
      <c r="D24" s="37"/>
      <c r="E24" s="37"/>
      <c r="F24" s="37"/>
      <c r="G24" s="37"/>
      <c r="H24" s="37"/>
      <c r="I24" s="37"/>
      <c r="J24" s="37"/>
      <c r="K24" s="37"/>
      <c r="L24" s="37"/>
      <c r="M24" s="37"/>
      <c r="N24" s="37"/>
    </row>
    <row r="25" spans="1:14" x14ac:dyDescent="0.4">
      <c r="A25" s="60"/>
      <c r="C25" s="37"/>
      <c r="D25" s="37"/>
      <c r="E25" s="37"/>
      <c r="F25" s="37"/>
      <c r="G25" s="37"/>
      <c r="H25" s="37"/>
      <c r="I25" s="37"/>
      <c r="J25" s="37"/>
      <c r="K25" s="37"/>
      <c r="L25" s="37"/>
      <c r="M25" s="37"/>
      <c r="N25" s="37"/>
    </row>
    <row r="26" spans="1:14" x14ac:dyDescent="0.4">
      <c r="A26" s="60"/>
      <c r="N26" s="37"/>
    </row>
    <row r="27" spans="1:14" x14ac:dyDescent="0.4">
      <c r="A27" s="60"/>
    </row>
    <row r="28" spans="1:14" x14ac:dyDescent="0.4">
      <c r="A28" s="60"/>
    </row>
    <row r="29" spans="1:14" x14ac:dyDescent="0.4">
      <c r="A29" s="60"/>
    </row>
    <row r="30" spans="1:14" x14ac:dyDescent="0.4">
      <c r="A30" s="60"/>
    </row>
    <row r="31" spans="1:14" x14ac:dyDescent="0.4">
      <c r="A31" s="60"/>
    </row>
    <row r="32" spans="1:14" x14ac:dyDescent="0.4">
      <c r="A32" s="60"/>
    </row>
    <row r="33" spans="1:1" x14ac:dyDescent="0.4">
      <c r="A33" s="60"/>
    </row>
    <row r="34" spans="1:1" x14ac:dyDescent="0.4">
      <c r="A34" s="60"/>
    </row>
  </sheetData>
  <hyperlinks>
    <hyperlink ref="A20" location="'Regional utveckling'!A1" display="Regional utveckling" xr:uid="{00000000-0004-0000-3000-000000000000}"/>
    <hyperlink ref="A19" location="'Läkemedel'!A1" display="Läkemedel" xr:uid="{00000000-0004-0000-3000-000001000000}"/>
    <hyperlink ref="A18" location="'Övrig hälso- och sjukvård'!A1" display="Övrig hälso- och sjukvård" xr:uid="{00000000-0004-0000-3000-000002000000}"/>
    <hyperlink ref="A13" location="'Tandvård'!A1" display="Tandvård" xr:uid="{00000000-0004-0000-3000-000003000000}"/>
    <hyperlink ref="A12" location="'Specialiserad psykiatrisk vård'!A1" display="Specialiserad psykiatrisk vård" xr:uid="{00000000-0004-0000-3000-000004000000}"/>
    <hyperlink ref="A11" location="'Specialiserad somatisk vård'!A1" display="Specialiserad somatisk vård" xr:uid="{00000000-0004-0000-3000-000005000000}"/>
    <hyperlink ref="A10" location="'Vårdcentraler'!A1" display="Vårdcentraler" xr:uid="{00000000-0004-0000-3000-000006000000}"/>
    <hyperlink ref="A9" location="'Primärvård'!A1" display="Primärvård" xr:uid="{00000000-0004-0000-3000-000007000000}"/>
    <hyperlink ref="A8" location="'Vårdplatser'!A1" display="Vårdplatser" xr:uid="{00000000-0004-0000-3000-000008000000}"/>
    <hyperlink ref="A7" location="'Hälso- och sjukvård'!A1" display="Hälso- och sjukvård" xr:uid="{00000000-0004-0000-3000-000009000000}"/>
    <hyperlink ref="A6" location="'Kostnader och intäkter'!A1" display="Kostnader för" xr:uid="{00000000-0004-0000-3000-00000A000000}"/>
    <hyperlink ref="A5" location="'Regionernas ekonomi'!A1" display="Regionernas ekonomi" xr:uid="{00000000-0004-0000-3000-00000B000000}"/>
    <hyperlink ref="A21" location="'Trafik och infrastruktur'!A1" display="Trafik och infrastruktur, samt allmän regional utveckling" xr:uid="{00000000-0004-0000-3000-00000C000000}"/>
    <hyperlink ref="A22" location="'Utbildning och kultur'!A1" display="Utbildning och kultur" xr:uid="{00000000-0004-0000-3000-00000D000000}"/>
    <hyperlink ref="A4" location="Innehåll!A1" display="Innehåll" xr:uid="{00000000-0004-0000-3000-00000E000000}"/>
    <hyperlink ref="A14" location="'Tandvård 1'!A1" display="Tandvård 1" xr:uid="{ECB2EEC9-4334-435C-9955-27601EF017D9}"/>
    <hyperlink ref="A15" location="'Tandvård 2'!A1" display="Tandvård 2" xr:uid="{6FB8C328-8FDD-45E2-AC0F-975C78042488}"/>
    <hyperlink ref="A16" location="'Tandvård 3'!A1" display="Tandvård 3" xr:uid="{9AC146AB-E2F2-49FD-835C-CA44EA756EE8}"/>
    <hyperlink ref="A17" location="'Tandvård 4'!A1" display="Tandvård 4" xr:uid="{8F60548B-D3E2-46C8-BB49-904A964ED6CE}"/>
  </hyperlinks>
  <pageMargins left="0.7" right="0.7" top="0.75" bottom="0.75" header="0.3" footer="0.3"/>
  <pageSetup paperSize="9" orientation="landscape" r:id="rId1"/>
  <colBreaks count="1" manualBreakCount="1">
    <brk id="1" max="1048575" man="1"/>
  </colBreaks>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6">
    <tabColor theme="8" tint="0.79998168889431442"/>
  </sheetPr>
  <dimension ref="A1:Q34"/>
  <sheetViews>
    <sheetView showGridLines="0" showRowColHeaders="0" zoomScaleNormal="100" workbookViewId="0"/>
  </sheetViews>
  <sheetFormatPr defaultRowHeight="16.8" x14ac:dyDescent="0.4"/>
  <cols>
    <col min="1" max="1" width="59.5" customWidth="1"/>
    <col min="2" max="2" width="5.19921875" customWidth="1"/>
    <col min="3" max="3" width="25.5" customWidth="1"/>
    <col min="4" max="4" width="15" customWidth="1"/>
    <col min="6" max="6" width="15" customWidth="1"/>
  </cols>
  <sheetData>
    <row r="1" spans="1:17" ht="30" x14ac:dyDescent="0.5">
      <c r="A1" s="257" t="s">
        <v>1</v>
      </c>
    </row>
    <row r="2" spans="1:17" x14ac:dyDescent="0.4">
      <c r="A2" s="42"/>
    </row>
    <row r="3" spans="1:17" x14ac:dyDescent="0.4">
      <c r="A3" s="254"/>
      <c r="C3" s="3" t="s">
        <v>292</v>
      </c>
    </row>
    <row r="4" spans="1:17" x14ac:dyDescent="0.4">
      <c r="A4" s="261" t="s">
        <v>14</v>
      </c>
      <c r="C4" s="21" t="s">
        <v>289</v>
      </c>
    </row>
    <row r="5" spans="1:17" x14ac:dyDescent="0.4">
      <c r="A5" s="255" t="s">
        <v>0</v>
      </c>
      <c r="C5" s="101"/>
      <c r="D5" s="101" t="s">
        <v>412</v>
      </c>
      <c r="E5" s="101"/>
      <c r="F5" s="101" t="s">
        <v>422</v>
      </c>
      <c r="G5" s="101"/>
      <c r="M5" s="1"/>
      <c r="N5" s="1"/>
      <c r="O5" s="1"/>
    </row>
    <row r="6" spans="1:17" x14ac:dyDescent="0.4">
      <c r="A6" s="11" t="s">
        <v>2</v>
      </c>
      <c r="C6" s="73" t="s">
        <v>268</v>
      </c>
      <c r="D6" s="82" t="s">
        <v>286</v>
      </c>
      <c r="E6" s="148" t="s">
        <v>287</v>
      </c>
      <c r="F6" s="82" t="s">
        <v>286</v>
      </c>
      <c r="G6" s="82" t="s">
        <v>287</v>
      </c>
      <c r="M6" s="1"/>
      <c r="N6" s="1"/>
      <c r="O6" s="1"/>
      <c r="P6" s="1"/>
      <c r="Q6" s="1"/>
    </row>
    <row r="7" spans="1:17" x14ac:dyDescent="0.4">
      <c r="A7" s="11" t="s">
        <v>4</v>
      </c>
      <c r="C7" s="1" t="s">
        <v>278</v>
      </c>
      <c r="D7" s="1">
        <v>3926.2579605524297</v>
      </c>
      <c r="E7" s="55">
        <f>D7/D$10</f>
        <v>0.53461724062231175</v>
      </c>
      <c r="F7" s="1">
        <v>4000.5459033084576</v>
      </c>
      <c r="G7" s="52">
        <f>F7/F$10</f>
        <v>0.53153670129395458</v>
      </c>
      <c r="M7" s="1"/>
      <c r="N7" s="1"/>
      <c r="O7" s="1"/>
      <c r="P7" s="1"/>
      <c r="Q7" s="1"/>
    </row>
    <row r="8" spans="1:17" x14ac:dyDescent="0.4">
      <c r="A8" s="11" t="s">
        <v>6</v>
      </c>
      <c r="C8" s="74" t="s">
        <v>369</v>
      </c>
      <c r="D8" s="74">
        <v>1145.9812584731601</v>
      </c>
      <c r="E8" s="143">
        <f t="shared" ref="E8:G10" si="0">D8/D$10</f>
        <v>0.15604204929102589</v>
      </c>
      <c r="F8" s="74">
        <v>1129.9030908866803</v>
      </c>
      <c r="G8" s="81">
        <f t="shared" si="0"/>
        <v>0.15012575189177674</v>
      </c>
      <c r="M8" s="1"/>
      <c r="N8" s="1"/>
      <c r="O8" s="1"/>
      <c r="P8" s="1"/>
      <c r="Q8" s="1"/>
    </row>
    <row r="9" spans="1:17" x14ac:dyDescent="0.4">
      <c r="A9" s="11" t="s">
        <v>8</v>
      </c>
      <c r="C9" s="1" t="s">
        <v>279</v>
      </c>
      <c r="D9" s="1">
        <v>2271.8149233027398</v>
      </c>
      <c r="E9" s="55">
        <f t="shared" si="0"/>
        <v>0.30934071008666242</v>
      </c>
      <c r="F9" s="1">
        <v>2395.9285702696802</v>
      </c>
      <c r="G9" s="52">
        <f t="shared" si="0"/>
        <v>0.31833754681426862</v>
      </c>
      <c r="P9" s="1"/>
      <c r="Q9" s="1"/>
    </row>
    <row r="10" spans="1:17" x14ac:dyDescent="0.4">
      <c r="A10" s="11" t="s">
        <v>10</v>
      </c>
      <c r="C10" s="75" t="s">
        <v>27</v>
      </c>
      <c r="D10" s="75">
        <v>7344.0541423283294</v>
      </c>
      <c r="E10" s="143">
        <f t="shared" si="0"/>
        <v>1</v>
      </c>
      <c r="F10" s="75">
        <v>7526.3775644648185</v>
      </c>
      <c r="G10" s="81">
        <f t="shared" si="0"/>
        <v>1</v>
      </c>
    </row>
    <row r="11" spans="1:17" x14ac:dyDescent="0.4">
      <c r="A11" s="11" t="s">
        <v>12</v>
      </c>
    </row>
    <row r="12" spans="1:17" x14ac:dyDescent="0.4">
      <c r="A12" s="11" t="s">
        <v>13</v>
      </c>
    </row>
    <row r="13" spans="1:17" x14ac:dyDescent="0.4">
      <c r="A13" s="11" t="s">
        <v>1</v>
      </c>
    </row>
    <row r="14" spans="1:17" x14ac:dyDescent="0.4">
      <c r="A14" s="283" t="s">
        <v>131</v>
      </c>
    </row>
    <row r="15" spans="1:17" x14ac:dyDescent="0.4">
      <c r="A15" s="284" t="s">
        <v>132</v>
      </c>
    </row>
    <row r="16" spans="1:17" x14ac:dyDescent="0.4">
      <c r="A16" s="284" t="s">
        <v>133</v>
      </c>
    </row>
    <row r="17" spans="1:1" x14ac:dyDescent="0.4">
      <c r="A17" s="284" t="s">
        <v>134</v>
      </c>
    </row>
    <row r="18" spans="1:1" x14ac:dyDescent="0.4">
      <c r="A18" s="11" t="s">
        <v>3</v>
      </c>
    </row>
    <row r="19" spans="1:1" x14ac:dyDescent="0.4">
      <c r="A19" s="11" t="s">
        <v>5</v>
      </c>
    </row>
    <row r="20" spans="1:1" x14ac:dyDescent="0.4">
      <c r="A20" s="11" t="s">
        <v>7</v>
      </c>
    </row>
    <row r="21" spans="1:1" x14ac:dyDescent="0.4">
      <c r="A21" s="11" t="s">
        <v>9</v>
      </c>
    </row>
    <row r="22" spans="1:1" x14ac:dyDescent="0.4">
      <c r="A22" s="59" t="s">
        <v>11</v>
      </c>
    </row>
    <row r="23" spans="1:1" x14ac:dyDescent="0.4">
      <c r="A23" s="60"/>
    </row>
    <row r="24" spans="1:1" x14ac:dyDescent="0.4">
      <c r="A24" s="60"/>
    </row>
    <row r="25" spans="1:1" x14ac:dyDescent="0.4">
      <c r="A25" s="60"/>
    </row>
    <row r="26" spans="1:1" x14ac:dyDescent="0.4">
      <c r="A26" s="60"/>
    </row>
    <row r="27" spans="1:1" x14ac:dyDescent="0.4">
      <c r="A27" s="60"/>
    </row>
    <row r="28" spans="1:1" x14ac:dyDescent="0.4">
      <c r="A28" s="60"/>
    </row>
    <row r="29" spans="1:1" x14ac:dyDescent="0.4">
      <c r="A29" s="60"/>
    </row>
    <row r="30" spans="1:1" x14ac:dyDescent="0.4">
      <c r="A30" s="60"/>
    </row>
    <row r="31" spans="1:1" x14ac:dyDescent="0.4">
      <c r="A31" s="60"/>
    </row>
    <row r="32" spans="1:1" x14ac:dyDescent="0.4">
      <c r="A32" s="60"/>
    </row>
    <row r="33" spans="1:1" x14ac:dyDescent="0.4">
      <c r="A33" s="60"/>
    </row>
    <row r="34" spans="1:1" x14ac:dyDescent="0.4">
      <c r="A34" s="60"/>
    </row>
  </sheetData>
  <hyperlinks>
    <hyperlink ref="A20" location="'Regional utveckling'!A1" display="Regional utveckling" xr:uid="{00000000-0004-0000-3100-000000000000}"/>
    <hyperlink ref="A19" location="'Läkemedel'!A1" display="Läkemedel" xr:uid="{00000000-0004-0000-3100-000001000000}"/>
    <hyperlink ref="A18" location="'Övrig hälso- och sjukvård'!A1" display="Övrig hälso- och sjukvård" xr:uid="{00000000-0004-0000-3100-000002000000}"/>
    <hyperlink ref="A13" location="'Tandvård'!A1" display="Tandvård" xr:uid="{00000000-0004-0000-3100-000003000000}"/>
    <hyperlink ref="A12" location="'Specialiserad psykiatrisk vård'!A1" display="Specialiserad psykiatrisk vård" xr:uid="{00000000-0004-0000-3100-000004000000}"/>
    <hyperlink ref="A11" location="'Specialiserad somatisk vård'!A1" display="Specialiserad somatisk vård" xr:uid="{00000000-0004-0000-3100-000005000000}"/>
    <hyperlink ref="A10" location="'Vårdcentraler'!A1" display="Vårdcentraler" xr:uid="{00000000-0004-0000-3100-000006000000}"/>
    <hyperlink ref="A9" location="'Primärvård'!A1" display="Primärvård" xr:uid="{00000000-0004-0000-3100-000007000000}"/>
    <hyperlink ref="A8" location="'Vårdplatser'!A1" display="Vårdplatser" xr:uid="{00000000-0004-0000-3100-000008000000}"/>
    <hyperlink ref="A7" location="'Hälso- och sjukvård'!A1" display="Hälso- och sjukvård" xr:uid="{00000000-0004-0000-3100-000009000000}"/>
    <hyperlink ref="A6" location="'Kostnader och intäkter'!A1" display="Kostnader för" xr:uid="{00000000-0004-0000-3100-00000A000000}"/>
    <hyperlink ref="A5" location="'Regionernas ekonomi'!A1" display="Regionernas ekonomi" xr:uid="{00000000-0004-0000-3100-00000B000000}"/>
    <hyperlink ref="A21" location="'Trafik och infrastruktur'!A1" display="Trafik och infrastruktur, samt allmän regional utveckling" xr:uid="{00000000-0004-0000-3100-00000C000000}"/>
    <hyperlink ref="A22" location="'Utbildning och kultur'!A1" display="Utbildning och kultur" xr:uid="{00000000-0004-0000-3100-00000D000000}"/>
    <hyperlink ref="A4" location="Innehåll!A1" display="Innehåll" xr:uid="{00000000-0004-0000-3100-00000E000000}"/>
    <hyperlink ref="A14" location="'Tandvård 1'!A1" display="Tandvård 1" xr:uid="{02B88F22-1495-4DA5-8C52-365F620FCA03}"/>
    <hyperlink ref="A15" location="'Tandvård 2'!A1" display="Tandvård 2" xr:uid="{F868C059-F540-4BE0-BE8A-5E86063DCB93}"/>
    <hyperlink ref="A16" location="'Tandvård 3'!A1" display="Tandvård 3" xr:uid="{9F4556EA-9333-4209-A6D5-7284B0F9845C}"/>
    <hyperlink ref="A17" location="'Tandvård 4'!A1" display="Tandvård 4" xr:uid="{076B97FE-995F-474F-BD67-89A68C0B6A76}"/>
  </hyperlinks>
  <pageMargins left="0.7" right="0.7" top="0.75" bottom="0.75" header="0.3" footer="0.3"/>
  <pageSetup paperSize="9" orientation="landscape" r:id="rId1"/>
  <colBreaks count="1" manualBreakCount="1">
    <brk id="1" max="1048575" man="1"/>
  </colBreaks>
  <ignoredErrors>
    <ignoredError sqref="E5" numberStoredAsText="1"/>
  </ignoredErrors>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57">
    <tabColor theme="8" tint="0.79998168889431442"/>
  </sheetPr>
  <dimension ref="A1:M34"/>
  <sheetViews>
    <sheetView showGridLines="0" showRowColHeaders="0" zoomScaleNormal="100" workbookViewId="0"/>
  </sheetViews>
  <sheetFormatPr defaultRowHeight="16.8" x14ac:dyDescent="0.4"/>
  <cols>
    <col min="1" max="1" width="59.5" customWidth="1"/>
    <col min="2" max="2" width="5.19921875" customWidth="1"/>
    <col min="3" max="3" width="58.69921875" customWidth="1"/>
  </cols>
  <sheetData>
    <row r="1" spans="1:13" ht="30" x14ac:dyDescent="0.5">
      <c r="A1" s="257" t="s">
        <v>1</v>
      </c>
    </row>
    <row r="2" spans="1:13" x14ac:dyDescent="0.4">
      <c r="A2" s="42"/>
    </row>
    <row r="3" spans="1:13" x14ac:dyDescent="0.4">
      <c r="A3" s="254"/>
      <c r="C3" s="29" t="s">
        <v>318</v>
      </c>
    </row>
    <row r="4" spans="1:13" x14ac:dyDescent="0.4">
      <c r="A4" s="261" t="s">
        <v>14</v>
      </c>
      <c r="C4" s="21" t="s">
        <v>354</v>
      </c>
      <c r="E4" s="29"/>
    </row>
    <row r="5" spans="1:13" x14ac:dyDescent="0.4">
      <c r="A5" s="255" t="s">
        <v>0</v>
      </c>
      <c r="C5" s="73" t="s">
        <v>264</v>
      </c>
      <c r="D5" s="73" t="s">
        <v>412</v>
      </c>
      <c r="E5" s="73" t="s">
        <v>422</v>
      </c>
      <c r="K5" s="1"/>
      <c r="L5" s="1"/>
      <c r="M5" s="1"/>
    </row>
    <row r="6" spans="1:13" x14ac:dyDescent="0.4">
      <c r="A6" s="11" t="s">
        <v>2</v>
      </c>
      <c r="C6" s="1" t="s">
        <v>252</v>
      </c>
      <c r="D6" s="1">
        <v>3445.6982199119193</v>
      </c>
      <c r="E6" s="1">
        <v>3429.0085362225991</v>
      </c>
      <c r="F6" s="1"/>
      <c r="K6" s="1"/>
      <c r="L6" s="1"/>
      <c r="M6" s="1"/>
    </row>
    <row r="7" spans="1:13" x14ac:dyDescent="0.4">
      <c r="A7" s="11" t="s">
        <v>4</v>
      </c>
      <c r="C7" s="74" t="s">
        <v>253</v>
      </c>
      <c r="D7" s="74">
        <v>1743.283381098159</v>
      </c>
      <c r="E7" s="74">
        <v>1667.3451829587573</v>
      </c>
      <c r="F7" s="1"/>
      <c r="K7" s="1"/>
      <c r="L7" s="1"/>
      <c r="M7" s="1"/>
    </row>
    <row r="8" spans="1:13" x14ac:dyDescent="0.4">
      <c r="A8" s="11" t="s">
        <v>6</v>
      </c>
      <c r="C8" s="1" t="s">
        <v>178</v>
      </c>
      <c r="D8" s="1">
        <v>3321.4070205041935</v>
      </c>
      <c r="E8" s="1">
        <v>3415.0207673420232</v>
      </c>
      <c r="F8" s="1"/>
      <c r="K8" s="1"/>
      <c r="L8" s="1"/>
      <c r="M8" s="1"/>
    </row>
    <row r="9" spans="1:13" x14ac:dyDescent="0.4">
      <c r="A9" s="11" t="s">
        <v>8</v>
      </c>
      <c r="C9" s="99" t="s">
        <v>184</v>
      </c>
      <c r="D9" s="111">
        <v>31.892087734535767</v>
      </c>
      <c r="E9" s="85">
        <v>32.348422337871199</v>
      </c>
      <c r="F9" s="1"/>
      <c r="K9" s="1"/>
      <c r="L9" s="1"/>
      <c r="M9" s="1"/>
    </row>
    <row r="10" spans="1:13" x14ac:dyDescent="0.4">
      <c r="A10" s="11" t="s">
        <v>10</v>
      </c>
      <c r="C10" s="1" t="s">
        <v>179</v>
      </c>
      <c r="D10" s="1">
        <v>5.0205748740395428</v>
      </c>
      <c r="E10" s="1">
        <v>9.3932304089914407</v>
      </c>
      <c r="F10" s="1"/>
      <c r="K10" s="1"/>
      <c r="L10" s="1"/>
      <c r="M10" s="1"/>
    </row>
    <row r="11" spans="1:13" x14ac:dyDescent="0.4">
      <c r="A11" s="11" t="s">
        <v>12</v>
      </c>
      <c r="C11" s="74" t="s">
        <v>254</v>
      </c>
      <c r="D11" s="74">
        <v>1178.9031930345814</v>
      </c>
      <c r="E11" s="74">
        <v>1191.4577158030629</v>
      </c>
      <c r="F11" s="1"/>
      <c r="K11" s="1"/>
      <c r="L11" s="1"/>
      <c r="M11" s="1"/>
    </row>
    <row r="12" spans="1:13" x14ac:dyDescent="0.4">
      <c r="A12" s="11" t="s">
        <v>13</v>
      </c>
      <c r="C12" s="51" t="s">
        <v>255</v>
      </c>
      <c r="D12" s="12">
        <v>18.175668390470001</v>
      </c>
      <c r="E12" s="12">
        <v>22.710731842182</v>
      </c>
      <c r="F12" s="1"/>
      <c r="K12" s="1"/>
      <c r="L12" s="1"/>
      <c r="M12" s="1"/>
    </row>
    <row r="13" spans="1:13" x14ac:dyDescent="0.4">
      <c r="A13" s="11" t="s">
        <v>1</v>
      </c>
      <c r="C13" s="74" t="s">
        <v>256</v>
      </c>
      <c r="D13" s="74">
        <v>141.70293937749014</v>
      </c>
      <c r="E13" s="74">
        <v>144.1177638261527</v>
      </c>
      <c r="F13" s="1"/>
    </row>
    <row r="14" spans="1:13" x14ac:dyDescent="0.4">
      <c r="A14" s="284" t="s">
        <v>131</v>
      </c>
      <c r="C14" s="16" t="s">
        <v>257</v>
      </c>
      <c r="D14" s="16">
        <f>D13+D11+D10+D8+D7+D6</f>
        <v>9836.0153288003821</v>
      </c>
      <c r="E14" s="16">
        <f>E13+E11+E10+E8+E7+E6</f>
        <v>9856.3431965615855</v>
      </c>
      <c r="F14" s="1"/>
      <c r="H14" s="3"/>
    </row>
    <row r="15" spans="1:13" x14ac:dyDescent="0.4">
      <c r="A15" s="283" t="s">
        <v>132</v>
      </c>
      <c r="C15" s="99" t="s">
        <v>258</v>
      </c>
      <c r="D15" s="85">
        <f>D14-D9</f>
        <v>9804.1232410658467</v>
      </c>
      <c r="E15" s="85">
        <f>E14-E9</f>
        <v>9823.9947742237146</v>
      </c>
      <c r="F15" s="1"/>
      <c r="K15" s="1"/>
      <c r="L15" s="1"/>
      <c r="M15" s="1"/>
    </row>
    <row r="16" spans="1:13" x14ac:dyDescent="0.4">
      <c r="A16" s="284" t="s">
        <v>133</v>
      </c>
      <c r="C16" s="16" t="s">
        <v>259</v>
      </c>
      <c r="D16" s="16">
        <v>7302.0541423283303</v>
      </c>
      <c r="E16" s="16">
        <v>7476.3775644648176</v>
      </c>
      <c r="F16" s="1"/>
      <c r="K16" s="1"/>
      <c r="L16" s="1"/>
      <c r="M16" s="1"/>
    </row>
    <row r="17" spans="1:13" x14ac:dyDescent="0.4">
      <c r="A17" s="284" t="s">
        <v>134</v>
      </c>
      <c r="C17" s="74" t="s">
        <v>260</v>
      </c>
      <c r="D17" s="74">
        <v>2381.9662346300001</v>
      </c>
      <c r="E17" s="74">
        <v>2334.4928674900002</v>
      </c>
      <c r="F17" s="1"/>
      <c r="K17" s="1"/>
      <c r="L17" s="1"/>
      <c r="M17" s="1"/>
    </row>
    <row r="18" spans="1:13" x14ac:dyDescent="0.4">
      <c r="A18" s="11" t="s">
        <v>3</v>
      </c>
      <c r="C18" s="1" t="s">
        <v>205</v>
      </c>
      <c r="D18" s="1">
        <v>1094.865033069</v>
      </c>
      <c r="E18" s="1">
        <v>1036.0088438196999</v>
      </c>
      <c r="F18" s="1"/>
      <c r="K18" s="1"/>
      <c r="L18" s="1"/>
      <c r="M18" s="1"/>
    </row>
    <row r="19" spans="1:13" x14ac:dyDescent="0.4">
      <c r="A19" s="11" t="s">
        <v>5</v>
      </c>
      <c r="C19" s="99" t="s">
        <v>206</v>
      </c>
      <c r="D19" s="85">
        <v>44.102297496017336</v>
      </c>
      <c r="E19" s="85">
        <v>41.162320050402649</v>
      </c>
      <c r="F19" s="1"/>
      <c r="K19" s="1"/>
      <c r="L19" s="1"/>
      <c r="M19" s="1"/>
    </row>
    <row r="20" spans="1:13" x14ac:dyDescent="0.4">
      <c r="A20" s="11" t="s">
        <v>7</v>
      </c>
      <c r="C20" s="1" t="s">
        <v>207</v>
      </c>
      <c r="D20" s="1">
        <v>24.9306858285</v>
      </c>
      <c r="E20" s="1">
        <v>21.47357177696</v>
      </c>
      <c r="F20" s="1"/>
      <c r="K20" s="1"/>
      <c r="L20" s="1"/>
      <c r="M20" s="1"/>
    </row>
    <row r="21" spans="1:13" x14ac:dyDescent="0.4">
      <c r="A21" s="11" t="s">
        <v>9</v>
      </c>
      <c r="C21" s="74" t="s">
        <v>208</v>
      </c>
      <c r="D21" s="74">
        <v>11.42278069702</v>
      </c>
      <c r="E21" s="74">
        <v>10.05334199957</v>
      </c>
      <c r="F21" s="1"/>
      <c r="K21" s="1"/>
      <c r="L21" s="1"/>
      <c r="M21" s="1"/>
    </row>
    <row r="22" spans="1:13" x14ac:dyDescent="0.4">
      <c r="A22" s="59" t="s">
        <v>11</v>
      </c>
      <c r="C22" s="1" t="s">
        <v>209</v>
      </c>
      <c r="D22" s="1">
        <v>392.11316461000001</v>
      </c>
      <c r="E22" s="1">
        <v>348.005611563</v>
      </c>
      <c r="F22" s="1"/>
      <c r="K22" s="1"/>
      <c r="L22" s="1"/>
      <c r="M22" s="1"/>
    </row>
    <row r="23" spans="1:13" x14ac:dyDescent="0.4">
      <c r="A23" s="60"/>
      <c r="C23" s="74" t="s">
        <v>211</v>
      </c>
      <c r="D23" s="74">
        <v>51.469215158799997</v>
      </c>
      <c r="E23" s="74">
        <v>45.015324811950002</v>
      </c>
      <c r="F23" s="1"/>
    </row>
    <row r="24" spans="1:13" x14ac:dyDescent="0.4">
      <c r="A24" s="60"/>
      <c r="C24" s="16" t="s">
        <v>261</v>
      </c>
      <c r="D24" s="16">
        <f>D23+D22+D21+D20+D18+D17</f>
        <v>3956.76711399332</v>
      </c>
      <c r="E24" s="16">
        <f>E23+E22+E21+E20+E18+E17</f>
        <v>3795.04956146118</v>
      </c>
      <c r="F24" s="1"/>
    </row>
    <row r="25" spans="1:13" x14ac:dyDescent="0.4">
      <c r="A25" s="60"/>
      <c r="C25" s="99" t="s">
        <v>262</v>
      </c>
      <c r="D25" s="85">
        <f>D24-D19</f>
        <v>3912.6648164973026</v>
      </c>
      <c r="E25" s="85">
        <f>E24-E19</f>
        <v>3753.8872414107773</v>
      </c>
      <c r="K25" s="1"/>
      <c r="L25" s="1"/>
      <c r="M25" s="1"/>
    </row>
    <row r="26" spans="1:13" x14ac:dyDescent="0.4">
      <c r="A26" s="60"/>
      <c r="K26" s="1"/>
      <c r="L26" s="1"/>
      <c r="M26" s="1"/>
    </row>
    <row r="27" spans="1:13" x14ac:dyDescent="0.4">
      <c r="A27" s="60"/>
    </row>
    <row r="28" spans="1:13" x14ac:dyDescent="0.4">
      <c r="A28" s="60"/>
    </row>
    <row r="29" spans="1:13" x14ac:dyDescent="0.4">
      <c r="A29" s="60"/>
      <c r="K29" s="1"/>
      <c r="L29" s="1"/>
      <c r="M29" s="1"/>
    </row>
    <row r="30" spans="1:13" x14ac:dyDescent="0.4">
      <c r="A30" s="60"/>
      <c r="K30" s="1"/>
      <c r="L30" s="1"/>
      <c r="M30" s="1"/>
    </row>
    <row r="31" spans="1:13" x14ac:dyDescent="0.4">
      <c r="A31" s="60"/>
    </row>
    <row r="32" spans="1:13" x14ac:dyDescent="0.4">
      <c r="A32" s="60"/>
    </row>
    <row r="33" spans="1:1" x14ac:dyDescent="0.4">
      <c r="A33" s="60"/>
    </row>
    <row r="34" spans="1:1" x14ac:dyDescent="0.4">
      <c r="A34" s="60"/>
    </row>
  </sheetData>
  <hyperlinks>
    <hyperlink ref="A20" location="'Regional utveckling'!A1" display="Regional utveckling" xr:uid="{00000000-0004-0000-3200-000000000000}"/>
    <hyperlink ref="A19" location="'Läkemedel'!A1" display="Läkemedel" xr:uid="{00000000-0004-0000-3200-000001000000}"/>
    <hyperlink ref="A18" location="'Övrig hälso- och sjukvård'!A1" display="Övrig hälso- och sjukvård" xr:uid="{00000000-0004-0000-3200-000002000000}"/>
    <hyperlink ref="A13" location="'Tandvård'!A1" display="Tandvård" xr:uid="{00000000-0004-0000-3200-000003000000}"/>
    <hyperlink ref="A12" location="'Specialiserad psykiatrisk vård'!A1" display="Specialiserad psykiatrisk vård" xr:uid="{00000000-0004-0000-3200-000004000000}"/>
    <hyperlink ref="A11" location="'Specialiserad somatisk vård'!A1" display="Specialiserad somatisk vård" xr:uid="{00000000-0004-0000-3200-000005000000}"/>
    <hyperlink ref="A10" location="'Vårdcentraler'!A1" display="Vårdcentraler" xr:uid="{00000000-0004-0000-3200-000006000000}"/>
    <hyperlink ref="A9" location="'Primärvård'!A1" display="Primärvård" xr:uid="{00000000-0004-0000-3200-000007000000}"/>
    <hyperlink ref="A8" location="'Vårdplatser'!A1" display="Vårdplatser" xr:uid="{00000000-0004-0000-3200-000008000000}"/>
    <hyperlink ref="A7" location="'Hälso- och sjukvård'!A1" display="Hälso- och sjukvård" xr:uid="{00000000-0004-0000-3200-000009000000}"/>
    <hyperlink ref="A6" location="'Kostnader och intäkter'!A1" display="Kostnader för" xr:uid="{00000000-0004-0000-3200-00000A000000}"/>
    <hyperlink ref="A5" location="'Regionernas ekonomi'!A1" display="Regionernas ekonomi" xr:uid="{00000000-0004-0000-3200-00000B000000}"/>
    <hyperlink ref="A21" location="'Trafik och infrastruktur'!A1" display="Trafik och infrastruktur, samt allmän regional utveckling" xr:uid="{00000000-0004-0000-3200-00000C000000}"/>
    <hyperlink ref="A22" location="'Utbildning och kultur'!A1" display="Utbildning och kultur" xr:uid="{00000000-0004-0000-3200-00000D000000}"/>
    <hyperlink ref="A4" location="Innehåll!A1" display="Innehåll" xr:uid="{00000000-0004-0000-3200-00000E000000}"/>
    <hyperlink ref="A14" location="'Tandvård 1'!A1" display="Tandvård 1" xr:uid="{6CD9D6FE-4495-47A1-87BA-D4043885B978}"/>
    <hyperlink ref="A15" location="'Tandvård 2'!A1" display="Tandvård 2" xr:uid="{B143625B-C40D-4341-AD29-40CA0A0D35AB}"/>
    <hyperlink ref="A16" location="'Tandvård 3'!A1" display="Tandvård 3" xr:uid="{01BBBF8D-43C1-4FC6-81DD-86902FC74C39}"/>
    <hyperlink ref="A17" location="'Tandvård 4'!A1" display="Tandvård 4" xr:uid="{4D4F9953-783A-4047-9462-F624184AF101}"/>
  </hyperlinks>
  <pageMargins left="0.7" right="0.7" top="0.75" bottom="0.75" header="0.3" footer="0.3"/>
  <pageSetup paperSize="9" orientation="landscape"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8">
    <tabColor theme="8" tint="0.79998168889431442"/>
  </sheetPr>
  <dimension ref="A1:Q52"/>
  <sheetViews>
    <sheetView showGridLines="0" showRowColHeaders="0" zoomScaleNormal="100" workbookViewId="0"/>
  </sheetViews>
  <sheetFormatPr defaultRowHeight="16.8" x14ac:dyDescent="0.4"/>
  <cols>
    <col min="1" max="1" width="59.5" customWidth="1"/>
    <col min="2" max="2" width="5.19921875" customWidth="1"/>
    <col min="3" max="3" width="19.19921875" customWidth="1"/>
    <col min="9" max="9" width="17.8984375" customWidth="1"/>
    <col min="10" max="10" width="18.69921875" bestFit="1" customWidth="1"/>
    <col min="11" max="11" width="16" customWidth="1"/>
    <col min="12" max="12" width="14.59765625" customWidth="1"/>
    <col min="13" max="13" width="8.5" customWidth="1"/>
    <col min="14" max="14" width="18.69921875" bestFit="1" customWidth="1"/>
    <col min="15" max="15" width="15.09765625" customWidth="1"/>
    <col min="16" max="16" width="13.69921875" bestFit="1" customWidth="1"/>
    <col min="17" max="17" width="9.5" bestFit="1" customWidth="1"/>
  </cols>
  <sheetData>
    <row r="1" spans="1:3" ht="30" x14ac:dyDescent="0.5">
      <c r="A1" s="257" t="s">
        <v>1</v>
      </c>
    </row>
    <row r="2" spans="1:3" x14ac:dyDescent="0.4">
      <c r="A2" s="42"/>
    </row>
    <row r="3" spans="1:3" x14ac:dyDescent="0.4">
      <c r="A3" s="254"/>
      <c r="C3" s="3" t="str">
        <f>UPPER(A16)</f>
        <v>NETTOKOSTNADER PER INVÅNARE FÖR TANDVÅRDEN</v>
      </c>
    </row>
    <row r="4" spans="1:3" x14ac:dyDescent="0.4">
      <c r="A4" s="261" t="s">
        <v>14</v>
      </c>
      <c r="C4" s="21" t="s">
        <v>295</v>
      </c>
    </row>
    <row r="5" spans="1:3" x14ac:dyDescent="0.4">
      <c r="A5" s="255" t="s">
        <v>0</v>
      </c>
    </row>
    <row r="6" spans="1:3" x14ac:dyDescent="0.4">
      <c r="A6" s="11" t="s">
        <v>2</v>
      </c>
    </row>
    <row r="7" spans="1:3" x14ac:dyDescent="0.4">
      <c r="A7" s="11" t="s">
        <v>4</v>
      </c>
    </row>
    <row r="8" spans="1:3" x14ac:dyDescent="0.4">
      <c r="A8" s="11" t="s">
        <v>6</v>
      </c>
    </row>
    <row r="9" spans="1:3" x14ac:dyDescent="0.4">
      <c r="A9" s="11" t="s">
        <v>8</v>
      </c>
    </row>
    <row r="10" spans="1:3" x14ac:dyDescent="0.4">
      <c r="A10" s="11" t="s">
        <v>10</v>
      </c>
    </row>
    <row r="11" spans="1:3" x14ac:dyDescent="0.4">
      <c r="A11" s="11" t="s">
        <v>12</v>
      </c>
    </row>
    <row r="12" spans="1:3" x14ac:dyDescent="0.4">
      <c r="A12" s="11" t="s">
        <v>13</v>
      </c>
    </row>
    <row r="13" spans="1:3" x14ac:dyDescent="0.4">
      <c r="A13" s="11" t="s">
        <v>1</v>
      </c>
    </row>
    <row r="14" spans="1:3" x14ac:dyDescent="0.4">
      <c r="A14" s="284" t="s">
        <v>131</v>
      </c>
    </row>
    <row r="15" spans="1:3" x14ac:dyDescent="0.4">
      <c r="A15" s="284" t="s">
        <v>132</v>
      </c>
    </row>
    <row r="16" spans="1:3" x14ac:dyDescent="0.4">
      <c r="A16" s="283" t="s">
        <v>133</v>
      </c>
    </row>
    <row r="17" spans="1:17" x14ac:dyDescent="0.4">
      <c r="A17" s="284" t="s">
        <v>134</v>
      </c>
    </row>
    <row r="18" spans="1:17" x14ac:dyDescent="0.4">
      <c r="A18" s="11" t="s">
        <v>3</v>
      </c>
    </row>
    <row r="19" spans="1:17" x14ac:dyDescent="0.4">
      <c r="A19" s="11" t="s">
        <v>5</v>
      </c>
    </row>
    <row r="20" spans="1:17" x14ac:dyDescent="0.4">
      <c r="A20" s="11" t="s">
        <v>7</v>
      </c>
    </row>
    <row r="21" spans="1:17" x14ac:dyDescent="0.4">
      <c r="A21" s="11" t="s">
        <v>9</v>
      </c>
    </row>
    <row r="22" spans="1:17" x14ac:dyDescent="0.4">
      <c r="A22" s="59" t="s">
        <v>11</v>
      </c>
    </row>
    <row r="23" spans="1:17" x14ac:dyDescent="0.4">
      <c r="A23" s="60"/>
    </row>
    <row r="24" spans="1:17" x14ac:dyDescent="0.4">
      <c r="A24" s="60"/>
    </row>
    <row r="25" spans="1:17" x14ac:dyDescent="0.4">
      <c r="A25" s="60"/>
      <c r="C25" s="3" t="s">
        <v>481</v>
      </c>
      <c r="D25" s="3"/>
      <c r="E25" s="3"/>
      <c r="F25" s="31"/>
      <c r="I25" s="3"/>
      <c r="J25" s="3">
        <v>2021</v>
      </c>
      <c r="K25" s="3"/>
      <c r="L25" s="3"/>
      <c r="M25" s="53"/>
      <c r="N25" s="3">
        <v>2022</v>
      </c>
      <c r="O25" s="3"/>
      <c r="P25" s="3"/>
      <c r="Q25" s="3"/>
    </row>
    <row r="26" spans="1:17" ht="50.4" x14ac:dyDescent="0.4">
      <c r="A26" s="60"/>
      <c r="C26" s="249" t="s">
        <v>295</v>
      </c>
      <c r="D26" s="3"/>
      <c r="E26" s="3"/>
      <c r="G26" s="199" t="str">
        <f>CONCATENATE("Riket ",E27)</f>
        <v>Riket 2022</v>
      </c>
      <c r="I26" s="73" t="s">
        <v>57</v>
      </c>
      <c r="J26" s="82" t="s">
        <v>315</v>
      </c>
      <c r="K26" s="82" t="s">
        <v>406</v>
      </c>
      <c r="L26" s="82" t="s">
        <v>369</v>
      </c>
      <c r="M26" s="148" t="s">
        <v>279</v>
      </c>
      <c r="N26" s="82" t="s">
        <v>315</v>
      </c>
      <c r="O26" s="82" t="s">
        <v>406</v>
      </c>
      <c r="P26" s="82" t="s">
        <v>369</v>
      </c>
      <c r="Q26" s="82" t="s">
        <v>279</v>
      </c>
    </row>
    <row r="27" spans="1:17" x14ac:dyDescent="0.4">
      <c r="A27" s="60"/>
      <c r="B27" s="1"/>
      <c r="C27" s="73" t="s">
        <v>57</v>
      </c>
      <c r="D27" s="73" t="s">
        <v>412</v>
      </c>
      <c r="E27" s="73" t="s">
        <v>422</v>
      </c>
      <c r="F27" s="15">
        <f t="shared" ref="F27:F48" si="0">$E$49</f>
        <v>717.48782179242312</v>
      </c>
      <c r="G27" s="1"/>
      <c r="I27" s="1" t="s">
        <v>47</v>
      </c>
      <c r="J27" s="1">
        <v>254.22967373720519</v>
      </c>
      <c r="K27" s="1"/>
      <c r="L27" s="1">
        <v>91.506120351665061</v>
      </c>
      <c r="M27" s="54">
        <v>138.29431763554811</v>
      </c>
      <c r="N27" s="1">
        <v>261.88234802319812</v>
      </c>
      <c r="O27" s="1">
        <v>0</v>
      </c>
      <c r="P27" s="1">
        <v>94.261252027129203</v>
      </c>
      <c r="Q27" s="1">
        <v>142.62137263235201</v>
      </c>
    </row>
    <row r="28" spans="1:17" x14ac:dyDescent="0.4">
      <c r="A28" s="60"/>
      <c r="B28" s="1"/>
      <c r="C28" s="1" t="s">
        <v>47</v>
      </c>
      <c r="D28" s="1">
        <v>484.03011172441836</v>
      </c>
      <c r="E28" s="1">
        <v>498.76497268267934</v>
      </c>
      <c r="F28" s="15">
        <f t="shared" si="0"/>
        <v>717.48782179242312</v>
      </c>
      <c r="G28" s="1"/>
      <c r="I28" s="74" t="s">
        <v>49</v>
      </c>
      <c r="J28" s="74">
        <v>407.56810944089756</v>
      </c>
      <c r="K28" s="74">
        <v>-30.377747287520315</v>
      </c>
      <c r="L28" s="74">
        <v>164.54613114073504</v>
      </c>
      <c r="M28" s="141">
        <v>129.10542597196135</v>
      </c>
      <c r="N28" s="74">
        <v>406.80639509636069</v>
      </c>
      <c r="O28" s="74">
        <v>-19.965958041539174</v>
      </c>
      <c r="P28" s="74">
        <v>167.2148985978906</v>
      </c>
      <c r="Q28" s="74">
        <v>109.81276922846547</v>
      </c>
    </row>
    <row r="29" spans="1:17" x14ac:dyDescent="0.4">
      <c r="A29" s="60"/>
      <c r="B29" s="1"/>
      <c r="C29" s="74" t="s">
        <v>49</v>
      </c>
      <c r="D29" s="74">
        <v>670.84191926607366</v>
      </c>
      <c r="E29" s="74">
        <v>663.8681048811776</v>
      </c>
      <c r="F29" s="15">
        <f t="shared" si="0"/>
        <v>717.48782179242312</v>
      </c>
      <c r="G29" s="1"/>
      <c r="I29" s="1" t="s">
        <v>48</v>
      </c>
      <c r="J29" s="1">
        <v>387.67267172739651</v>
      </c>
      <c r="K29" s="1">
        <v>33.134416386956971</v>
      </c>
      <c r="L29" s="1">
        <v>129.22422390913218</v>
      </c>
      <c r="M29" s="54">
        <v>241.88123962478588</v>
      </c>
      <c r="N29" s="1">
        <v>406.52287434807613</v>
      </c>
      <c r="O29" s="1">
        <v>33.050640190900495</v>
      </c>
      <c r="P29" s="1">
        <v>118.98230468724179</v>
      </c>
      <c r="Q29" s="1">
        <v>194.99877712631294</v>
      </c>
    </row>
    <row r="30" spans="1:17" x14ac:dyDescent="0.4">
      <c r="A30" s="60"/>
      <c r="B30" s="1"/>
      <c r="C30" s="1" t="s">
        <v>48</v>
      </c>
      <c r="D30" s="1">
        <v>791.91255164827157</v>
      </c>
      <c r="E30" s="1">
        <v>753.55459635253135</v>
      </c>
      <c r="F30" s="15">
        <f t="shared" si="0"/>
        <v>717.48782179242312</v>
      </c>
      <c r="G30" s="1"/>
      <c r="I30" s="74" t="s">
        <v>56</v>
      </c>
      <c r="J30" s="74">
        <v>378.96206972902081</v>
      </c>
      <c r="K30" s="74">
        <v>19.16100352562465</v>
      </c>
      <c r="L30" s="74">
        <v>161.80402977194149</v>
      </c>
      <c r="M30" s="141">
        <v>270.38304975048118</v>
      </c>
      <c r="N30" s="74">
        <v>381.42704572038855</v>
      </c>
      <c r="O30" s="74">
        <v>19.071352286019426</v>
      </c>
      <c r="P30" s="74">
        <v>161.0469748597196</v>
      </c>
      <c r="Q30" s="74">
        <v>271.23701029005406</v>
      </c>
    </row>
    <row r="31" spans="1:17" x14ac:dyDescent="0.4">
      <c r="A31" s="60"/>
      <c r="B31" s="1"/>
      <c r="C31" s="74" t="s">
        <v>56</v>
      </c>
      <c r="D31" s="74">
        <v>830.31015277706808</v>
      </c>
      <c r="E31" s="74">
        <v>832.78238315618171</v>
      </c>
      <c r="F31" s="15">
        <f t="shared" si="0"/>
        <v>717.48782179242312</v>
      </c>
      <c r="G31" s="1"/>
      <c r="I31" s="1" t="s">
        <v>42</v>
      </c>
      <c r="J31" s="1">
        <v>420.42539175729576</v>
      </c>
      <c r="K31" s="1">
        <v>-9.2632401978946444</v>
      </c>
      <c r="L31" s="1">
        <v>79.065727949349437</v>
      </c>
      <c r="M31" s="54">
        <v>327.86705413769806</v>
      </c>
      <c r="N31" s="1">
        <v>406.37961816571078</v>
      </c>
      <c r="O31" s="1">
        <v>16.255184726628432</v>
      </c>
      <c r="P31" s="1">
        <v>78.566726178704087</v>
      </c>
      <c r="Q31" s="1">
        <v>346.77727416807318</v>
      </c>
    </row>
    <row r="32" spans="1:17" x14ac:dyDescent="0.4">
      <c r="A32" s="60"/>
      <c r="B32" s="1"/>
      <c r="C32" s="1" t="s">
        <v>42</v>
      </c>
      <c r="D32" s="1">
        <v>818.09493364644857</v>
      </c>
      <c r="E32" s="1">
        <v>847.97880323911647</v>
      </c>
      <c r="F32" s="15">
        <f t="shared" si="0"/>
        <v>717.48782179242312</v>
      </c>
      <c r="G32" s="1"/>
      <c r="I32" s="74" t="s">
        <v>44</v>
      </c>
      <c r="J32" s="74">
        <v>521.29438379069541</v>
      </c>
      <c r="K32" s="74">
        <v>181.96124717222386</v>
      </c>
      <c r="L32" s="74">
        <v>122.94678862988098</v>
      </c>
      <c r="M32" s="141">
        <v>127.86466017507622</v>
      </c>
      <c r="N32" s="74">
        <v>499.18026769765339</v>
      </c>
      <c r="O32" s="74">
        <v>122.34810482785622</v>
      </c>
      <c r="P32" s="74">
        <v>166.39342256588446</v>
      </c>
      <c r="Q32" s="74">
        <v>215.33266449702694</v>
      </c>
    </row>
    <row r="33" spans="1:17" x14ac:dyDescent="0.4">
      <c r="A33" s="60"/>
      <c r="B33" s="1"/>
      <c r="C33" s="74" t="s">
        <v>44</v>
      </c>
      <c r="D33" s="74">
        <v>954.06707976787641</v>
      </c>
      <c r="E33" s="74">
        <v>1003.254459588421</v>
      </c>
      <c r="F33" s="15">
        <f t="shared" si="0"/>
        <v>717.48782179242312</v>
      </c>
      <c r="G33" s="1"/>
      <c r="I33" s="1" t="s">
        <v>43</v>
      </c>
      <c r="J33" s="1">
        <v>279.15444523111154</v>
      </c>
      <c r="K33" s="1">
        <v>101.14291493880853</v>
      </c>
      <c r="L33" s="1">
        <v>101.14291493880853</v>
      </c>
      <c r="M33" s="54">
        <v>351.9773439870537</v>
      </c>
      <c r="N33" s="1">
        <v>286.62433238733848</v>
      </c>
      <c r="O33" s="1">
        <v>84.776210987804333</v>
      </c>
      <c r="P33" s="1">
        <v>104.96102312775776</v>
      </c>
      <c r="Q33" s="1">
        <v>343.14180637920805</v>
      </c>
    </row>
    <row r="34" spans="1:17" x14ac:dyDescent="0.4">
      <c r="A34" s="60"/>
      <c r="B34" s="1"/>
      <c r="C34" s="1" t="s">
        <v>43</v>
      </c>
      <c r="D34" s="1">
        <v>833.41761909578236</v>
      </c>
      <c r="E34" s="1">
        <v>819.50337288210858</v>
      </c>
      <c r="F34" s="15">
        <f t="shared" si="0"/>
        <v>717.48782179242312</v>
      </c>
      <c r="G34" s="1"/>
      <c r="I34" s="74" t="s">
        <v>38</v>
      </c>
      <c r="J34" s="74">
        <v>262.29078211832592</v>
      </c>
      <c r="K34" s="74">
        <v>65.57269552958148</v>
      </c>
      <c r="L34" s="74">
        <v>147.53856494155835</v>
      </c>
      <c r="M34" s="141">
        <v>213.11126047113981</v>
      </c>
      <c r="N34" s="74">
        <v>261.55329965834602</v>
      </c>
      <c r="O34" s="74">
        <v>130.77664982917301</v>
      </c>
      <c r="P34" s="74">
        <v>163.47081228646624</v>
      </c>
      <c r="Q34" s="74">
        <v>261.55329965834602</v>
      </c>
    </row>
    <row r="35" spans="1:17" x14ac:dyDescent="0.4">
      <c r="B35" s="1"/>
      <c r="C35" s="74" t="s">
        <v>38</v>
      </c>
      <c r="D35" s="74">
        <v>688.51330306060561</v>
      </c>
      <c r="E35" s="74">
        <v>817.35406143233126</v>
      </c>
      <c r="F35" s="15">
        <f t="shared" si="0"/>
        <v>717.48782179242312</v>
      </c>
      <c r="G35" s="1"/>
      <c r="I35" s="1" t="s">
        <v>36</v>
      </c>
      <c r="J35" s="1">
        <v>478.17688769764118</v>
      </c>
      <c r="K35" s="1">
        <v>195.04583577140627</v>
      </c>
      <c r="L35" s="1">
        <v>113.25242077049397</v>
      </c>
      <c r="M35" s="54">
        <v>390.09167154281255</v>
      </c>
      <c r="N35" s="1">
        <v>536.33438437696861</v>
      </c>
      <c r="O35" s="1">
        <v>211.28676414892277</v>
      </c>
      <c r="P35" s="1">
        <v>105.26469262945696</v>
      </c>
      <c r="Q35" s="1">
        <v>446.85725684137577</v>
      </c>
    </row>
    <row r="36" spans="1:17" x14ac:dyDescent="0.4">
      <c r="B36" s="1"/>
      <c r="C36" s="1" t="s">
        <v>36</v>
      </c>
      <c r="D36" s="1">
        <v>1176.5668157823541</v>
      </c>
      <c r="E36" s="1">
        <v>1299.7430979967241</v>
      </c>
      <c r="F36" s="15">
        <f t="shared" si="0"/>
        <v>717.48782179242312</v>
      </c>
      <c r="G36" s="1"/>
      <c r="I36" s="74" t="s">
        <v>46</v>
      </c>
      <c r="J36" s="74">
        <v>362.94275986238125</v>
      </c>
      <c r="K36" s="74">
        <v>2.852202435067829</v>
      </c>
      <c r="L36" s="74">
        <v>118.3664010553149</v>
      </c>
      <c r="M36" s="141">
        <v>196.08891741091324</v>
      </c>
      <c r="N36" s="74">
        <v>367.83350581620618</v>
      </c>
      <c r="O36" s="74">
        <v>2.8282062667394459</v>
      </c>
      <c r="P36" s="74">
        <v>138.67766931763867</v>
      </c>
      <c r="Q36" s="74">
        <v>246.60545406144558</v>
      </c>
    </row>
    <row r="37" spans="1:17" x14ac:dyDescent="0.4">
      <c r="B37" s="1"/>
      <c r="C37" s="74" t="s">
        <v>46</v>
      </c>
      <c r="D37" s="74">
        <v>680.25028076367721</v>
      </c>
      <c r="E37" s="74">
        <v>755.94483546203003</v>
      </c>
      <c r="F37" s="15">
        <f t="shared" si="0"/>
        <v>717.48782179242312</v>
      </c>
      <c r="G37" s="1"/>
      <c r="I37" s="1" t="s">
        <v>40</v>
      </c>
      <c r="J37" s="1">
        <v>396.94740414938735</v>
      </c>
      <c r="K37" s="1">
        <v>-2.8772985666126853</v>
      </c>
      <c r="L37" s="1">
        <v>101.63836365773874</v>
      </c>
      <c r="M37" s="54">
        <v>207.99589581857671</v>
      </c>
      <c r="N37" s="1">
        <v>458.73738028908565</v>
      </c>
      <c r="O37" s="1">
        <v>-14.316983947141962</v>
      </c>
      <c r="P37" s="1">
        <v>113.84068826300667</v>
      </c>
      <c r="Q37" s="1">
        <v>247.97916548766793</v>
      </c>
    </row>
    <row r="38" spans="1:17" x14ac:dyDescent="0.4">
      <c r="B38" s="1"/>
      <c r="C38" s="1" t="s">
        <v>40</v>
      </c>
      <c r="D38" s="1">
        <v>703.70436505909004</v>
      </c>
      <c r="E38" s="1">
        <v>806.24025009261811</v>
      </c>
      <c r="F38" s="15">
        <f t="shared" si="0"/>
        <v>717.48782179242312</v>
      </c>
      <c r="G38" s="1"/>
      <c r="I38" s="74" t="s">
        <v>54</v>
      </c>
      <c r="J38" s="74">
        <v>288.27544231367693</v>
      </c>
      <c r="K38" s="74">
        <v>76.797036322132612</v>
      </c>
      <c r="L38" s="74">
        <v>119.78045217407252</v>
      </c>
      <c r="M38" s="141">
        <v>212.05151820290351</v>
      </c>
      <c r="N38" s="74">
        <v>270.66123221369048</v>
      </c>
      <c r="O38" s="74">
        <v>72.214236325921618</v>
      </c>
      <c r="P38" s="74">
        <v>74.48870046217111</v>
      </c>
      <c r="Q38" s="74">
        <v>199.5842279558936</v>
      </c>
    </row>
    <row r="39" spans="1:17" x14ac:dyDescent="0.4">
      <c r="B39" s="1"/>
      <c r="C39" s="74" t="s">
        <v>54</v>
      </c>
      <c r="D39" s="74">
        <v>696.90444901278556</v>
      </c>
      <c r="E39" s="74">
        <v>616.94839695767678</v>
      </c>
      <c r="F39" s="15">
        <f t="shared" si="0"/>
        <v>717.48782179242312</v>
      </c>
      <c r="G39" s="1"/>
      <c r="I39" s="1" t="s">
        <v>50</v>
      </c>
      <c r="J39" s="1">
        <v>312.23261052769107</v>
      </c>
      <c r="K39" s="1">
        <v>93.615562112459216</v>
      </c>
      <c r="L39" s="1">
        <v>135.41665152403283</v>
      </c>
      <c r="M39" s="54">
        <v>371.55219201542394</v>
      </c>
      <c r="N39" s="1">
        <v>308.4675805208891</v>
      </c>
      <c r="O39" s="1">
        <v>65.514286541820439</v>
      </c>
      <c r="P39" s="1">
        <v>138.21867371538443</v>
      </c>
      <c r="Q39" s="1">
        <v>357.00306983688762</v>
      </c>
    </row>
    <row r="40" spans="1:17" x14ac:dyDescent="0.4">
      <c r="B40" s="1"/>
      <c r="C40" s="1" t="s">
        <v>50</v>
      </c>
      <c r="D40" s="1">
        <v>912.81701617960709</v>
      </c>
      <c r="E40" s="1">
        <v>869.20361061498159</v>
      </c>
      <c r="F40" s="15">
        <f t="shared" si="0"/>
        <v>717.48782179242312</v>
      </c>
      <c r="G40" s="1"/>
      <c r="I40" s="74" t="s">
        <v>55</v>
      </c>
      <c r="J40" s="74">
        <v>404.18263839995825</v>
      </c>
      <c r="K40" s="74">
        <v>6.5190748129025531</v>
      </c>
      <c r="L40" s="74">
        <v>32.595374064512761</v>
      </c>
      <c r="M40" s="141">
        <v>361.80865211609171</v>
      </c>
      <c r="N40" s="74">
        <v>472.75255708771431</v>
      </c>
      <c r="O40" s="74">
        <v>-40.614480849459987</v>
      </c>
      <c r="P40" s="74">
        <v>36.065658994320472</v>
      </c>
      <c r="Q40" s="74">
        <v>390.87376369520297</v>
      </c>
    </row>
    <row r="41" spans="1:17" x14ac:dyDescent="0.4">
      <c r="B41" s="1"/>
      <c r="C41" s="74" t="s">
        <v>55</v>
      </c>
      <c r="D41" s="74">
        <v>805.10573939346523</v>
      </c>
      <c r="E41" s="74">
        <v>859.07749892777758</v>
      </c>
      <c r="F41" s="15">
        <f t="shared" si="0"/>
        <v>717.48782179242312</v>
      </c>
      <c r="G41" s="1"/>
      <c r="I41" s="1" t="s">
        <v>53</v>
      </c>
      <c r="J41" s="1">
        <v>387.14256524965316</v>
      </c>
      <c r="K41" s="1">
        <v>17.923266909706165</v>
      </c>
      <c r="L41" s="1">
        <v>118.2935616040607</v>
      </c>
      <c r="M41" s="54">
        <v>297.52623070112236</v>
      </c>
      <c r="N41" s="1">
        <v>398.98401570287092</v>
      </c>
      <c r="O41" s="1">
        <v>17.811786415306738</v>
      </c>
      <c r="P41" s="1">
        <v>113.99543305796311</v>
      </c>
      <c r="Q41" s="1">
        <v>309.9250836263372</v>
      </c>
    </row>
    <row r="42" spans="1:17" x14ac:dyDescent="0.4">
      <c r="B42" s="1"/>
      <c r="C42" s="1" t="s">
        <v>53</v>
      </c>
      <c r="D42" s="1">
        <v>820.88562446454239</v>
      </c>
      <c r="E42" s="1">
        <v>840.71631880247799</v>
      </c>
      <c r="F42" s="15">
        <f t="shared" si="0"/>
        <v>717.48782179242312</v>
      </c>
      <c r="G42" s="1"/>
      <c r="I42" s="74" t="s">
        <v>37</v>
      </c>
      <c r="J42" s="74">
        <v>592.9532191118185</v>
      </c>
      <c r="K42" s="74">
        <v>34.675626848644356</v>
      </c>
      <c r="L42" s="74">
        <v>76.286379067017577</v>
      </c>
      <c r="M42" s="141">
        <v>263.53476404969712</v>
      </c>
      <c r="N42" s="74">
        <v>548.02122715133021</v>
      </c>
      <c r="O42" s="74">
        <v>27.747910235510389</v>
      </c>
      <c r="P42" s="74">
        <v>72.838264368214766</v>
      </c>
      <c r="Q42" s="74">
        <v>284.41607991398149</v>
      </c>
    </row>
    <row r="43" spans="1:17" x14ac:dyDescent="0.4">
      <c r="B43" s="1"/>
      <c r="C43" s="74" t="s">
        <v>37</v>
      </c>
      <c r="D43" s="74">
        <v>967.44998907717752</v>
      </c>
      <c r="E43" s="74">
        <v>933.02348166903676</v>
      </c>
      <c r="F43" s="15">
        <f t="shared" si="0"/>
        <v>717.48782179242312</v>
      </c>
      <c r="G43" s="1"/>
      <c r="I43" s="1" t="s">
        <v>39</v>
      </c>
      <c r="J43" s="1">
        <v>281.4777232969729</v>
      </c>
      <c r="K43" s="1">
        <v>38.225369830453111</v>
      </c>
      <c r="L43" s="1">
        <v>118.15114311230961</v>
      </c>
      <c r="M43" s="54">
        <v>271.05262243412204</v>
      </c>
      <c r="N43" s="1">
        <v>278.42162779204688</v>
      </c>
      <c r="O43" s="1">
        <v>38.282973821406443</v>
      </c>
      <c r="P43" s="1">
        <v>114.84892146421934</v>
      </c>
      <c r="Q43" s="1">
        <v>267.98081674984513</v>
      </c>
    </row>
    <row r="44" spans="1:17" x14ac:dyDescent="0.4">
      <c r="B44" s="1"/>
      <c r="C44" s="1" t="s">
        <v>39</v>
      </c>
      <c r="D44" s="1">
        <v>708.90685867385764</v>
      </c>
      <c r="E44" s="1">
        <v>699.53433982751778</v>
      </c>
      <c r="F44" s="15">
        <f t="shared" si="0"/>
        <v>717.48782179242312</v>
      </c>
      <c r="G44" s="1"/>
      <c r="I44" s="74" t="s">
        <v>52</v>
      </c>
      <c r="J44" s="74">
        <v>384.94141928720313</v>
      </c>
      <c r="K44" s="74">
        <v>4.0951214817787571</v>
      </c>
      <c r="L44" s="74">
        <v>73.712186672017623</v>
      </c>
      <c r="M44" s="141">
        <v>286.65850372451297</v>
      </c>
      <c r="N44" s="74">
        <v>435.7388033625881</v>
      </c>
      <c r="O44" s="74">
        <v>4.110743427948945</v>
      </c>
      <c r="P44" s="74">
        <v>78.104125131029946</v>
      </c>
      <c r="Q44" s="74">
        <v>300.08427024027293</v>
      </c>
    </row>
    <row r="45" spans="1:17" x14ac:dyDescent="0.4">
      <c r="B45" s="1"/>
      <c r="C45" s="74" t="s">
        <v>52</v>
      </c>
      <c r="D45" s="74">
        <v>749.40723116551248</v>
      </c>
      <c r="E45" s="74">
        <v>818.03794216183996</v>
      </c>
      <c r="F45" s="15">
        <f t="shared" si="0"/>
        <v>717.48782179242312</v>
      </c>
      <c r="G45" s="1"/>
      <c r="I45" s="1" t="s">
        <v>41</v>
      </c>
      <c r="J45" s="1">
        <v>355.91500446786921</v>
      </c>
      <c r="K45" s="1">
        <v>-15.145319339058265</v>
      </c>
      <c r="L45" s="1">
        <v>75.72659669529132</v>
      </c>
      <c r="M45" s="54">
        <v>242.32510942493224</v>
      </c>
      <c r="N45" s="1">
        <v>369.33745383281826</v>
      </c>
      <c r="O45" s="1">
        <v>22.612497173437852</v>
      </c>
      <c r="P45" s="1">
        <v>90.449988693751408</v>
      </c>
      <c r="Q45" s="1">
        <v>301.49996231250469</v>
      </c>
    </row>
    <row r="46" spans="1:17" x14ac:dyDescent="0.4">
      <c r="B46" s="1"/>
      <c r="C46" s="1" t="s">
        <v>41</v>
      </c>
      <c r="D46" s="1">
        <v>658.82139124903449</v>
      </c>
      <c r="E46" s="1">
        <v>783.89990201251226</v>
      </c>
      <c r="F46" s="15">
        <f t="shared" si="0"/>
        <v>717.48782179242312</v>
      </c>
      <c r="G46" s="1"/>
      <c r="I46" s="74" t="s">
        <v>51</v>
      </c>
      <c r="J46" s="74">
        <v>346.00437786591783</v>
      </c>
      <c r="K46" s="74">
        <v>65.558724227226534</v>
      </c>
      <c r="L46" s="74">
        <v>101.98023768679684</v>
      </c>
      <c r="M46" s="141">
        <v>302.2985617144335</v>
      </c>
      <c r="N46" s="74">
        <v>419.84111185508243</v>
      </c>
      <c r="O46" s="74">
        <v>144.77279719140773</v>
      </c>
      <c r="P46" s="74">
        <v>126.67619754248177</v>
      </c>
      <c r="Q46" s="74">
        <v>322.11947375088221</v>
      </c>
    </row>
    <row r="47" spans="1:17" x14ac:dyDescent="0.4">
      <c r="B47" s="1"/>
      <c r="C47" s="74" t="s">
        <v>51</v>
      </c>
      <c r="D47" s="74">
        <v>815.84190149437472</v>
      </c>
      <c r="E47" s="74">
        <v>1013.4095803398542</v>
      </c>
      <c r="F47" s="15">
        <f t="shared" si="0"/>
        <v>717.48782179242312</v>
      </c>
      <c r="G47" s="1"/>
      <c r="I47" s="1" t="s">
        <v>45</v>
      </c>
      <c r="J47" s="1">
        <v>492.60491884033593</v>
      </c>
      <c r="K47" s="1">
        <v>248.30491843984413</v>
      </c>
      <c r="L47" s="1">
        <v>152.18688549538834</v>
      </c>
      <c r="M47" s="54">
        <v>104.12786902316044</v>
      </c>
      <c r="N47" s="1">
        <v>477.57216757565908</v>
      </c>
      <c r="O47" s="1">
        <v>220.72663207278362</v>
      </c>
      <c r="P47" s="1">
        <v>152.50203670483231</v>
      </c>
      <c r="Q47" s="1">
        <v>100.33028730581073</v>
      </c>
    </row>
    <row r="48" spans="1:17" x14ac:dyDescent="0.4">
      <c r="B48" s="1"/>
      <c r="C48" s="1" t="s">
        <v>45</v>
      </c>
      <c r="D48" s="1">
        <v>997.22459179872885</v>
      </c>
      <c r="E48" s="1">
        <v>951.13112365908569</v>
      </c>
      <c r="F48" s="15">
        <f t="shared" si="0"/>
        <v>717.48782179242312</v>
      </c>
      <c r="G48" s="1"/>
      <c r="I48" s="74" t="s">
        <v>58</v>
      </c>
      <c r="J48" s="74">
        <v>341.53207888856508</v>
      </c>
      <c r="K48" s="74">
        <v>35.507156017885393</v>
      </c>
      <c r="L48" s="74">
        <v>109.82755208505745</v>
      </c>
      <c r="M48" s="141">
        <v>217.49603241527294</v>
      </c>
      <c r="N48" s="74">
        <v>347.45130214124219</v>
      </c>
      <c r="O48" s="74">
        <v>34.190400383175259</v>
      </c>
      <c r="P48" s="74">
        <v>107.51459351782189</v>
      </c>
      <c r="Q48" s="74">
        <v>228.33152575018369</v>
      </c>
    </row>
    <row r="49" spans="3:15" x14ac:dyDescent="0.4">
      <c r="C49" s="75" t="s">
        <v>58</v>
      </c>
      <c r="D49" s="75">
        <v>704.36281940678066</v>
      </c>
      <c r="E49" s="75">
        <v>717.48782179242312</v>
      </c>
      <c r="N49" s="30"/>
      <c r="O49" s="30"/>
    </row>
    <row r="50" spans="3:15" x14ac:dyDescent="0.4">
      <c r="N50" s="30"/>
      <c r="O50" s="30"/>
    </row>
    <row r="51" spans="3:15" x14ac:dyDescent="0.4">
      <c r="N51" s="30"/>
      <c r="O51" s="30"/>
    </row>
    <row r="52" spans="3:15" x14ac:dyDescent="0.4">
      <c r="N52" s="30"/>
      <c r="O52" s="30"/>
    </row>
  </sheetData>
  <hyperlinks>
    <hyperlink ref="A20" location="'Regional utveckling'!A1" display="Regional utveckling" xr:uid="{00000000-0004-0000-3300-000000000000}"/>
    <hyperlink ref="A19" location="'Läkemedel'!A1" display="Läkemedel" xr:uid="{00000000-0004-0000-3300-000001000000}"/>
    <hyperlink ref="A18" location="'Övrig hälso- och sjukvård'!A1" display="Övrig hälso- och sjukvård" xr:uid="{00000000-0004-0000-3300-000002000000}"/>
    <hyperlink ref="A13" location="'Tandvård'!A1" display="Tandvård" xr:uid="{00000000-0004-0000-3300-000003000000}"/>
    <hyperlink ref="A12" location="'Specialiserad psykiatrisk vård'!A1" display="Specialiserad psykiatrisk vård" xr:uid="{00000000-0004-0000-3300-000004000000}"/>
    <hyperlink ref="A11" location="'Specialiserad somatisk vård'!A1" display="Specialiserad somatisk vård" xr:uid="{00000000-0004-0000-3300-000005000000}"/>
    <hyperlink ref="A10" location="'Vårdcentraler'!A1" display="Vårdcentraler" xr:uid="{00000000-0004-0000-3300-000006000000}"/>
    <hyperlink ref="A9" location="'Primärvård'!A1" display="Primärvård" xr:uid="{00000000-0004-0000-3300-000007000000}"/>
    <hyperlink ref="A8" location="'Vårdplatser'!A1" display="Vårdplatser" xr:uid="{00000000-0004-0000-3300-000008000000}"/>
    <hyperlink ref="A7" location="'Hälso- och sjukvård'!A1" display="Hälso- och sjukvård" xr:uid="{00000000-0004-0000-3300-000009000000}"/>
    <hyperlink ref="A6" location="'Kostnader och intäkter'!A1" display="Kostnader för" xr:uid="{00000000-0004-0000-3300-00000A000000}"/>
    <hyperlink ref="A5" location="'Regionernas ekonomi'!A1" display="Regionernas ekonomi" xr:uid="{00000000-0004-0000-3300-00000B000000}"/>
    <hyperlink ref="A21" location="'Trafik och infrastruktur'!A1" display="Trafik och infrastruktur, samt allmän regional utveckling" xr:uid="{00000000-0004-0000-3300-00000C000000}"/>
    <hyperlink ref="A22" location="'Utbildning och kultur'!A1" display="Utbildning och kultur" xr:uid="{00000000-0004-0000-3300-00000D000000}"/>
    <hyperlink ref="A4" location="Innehåll!A1" display="Innehåll" xr:uid="{00000000-0004-0000-3300-00000E000000}"/>
    <hyperlink ref="A14" location="'Tandvård 1'!A1" display="Tandvård 1" xr:uid="{DFCA574C-32CB-4457-9701-52910D36762F}"/>
    <hyperlink ref="A15" location="'Tandvård 2'!A1" display="Tandvård 2" xr:uid="{FF9589CB-B576-406A-8C86-32AB3E8A1F88}"/>
    <hyperlink ref="A16" location="'Tandvård 3'!A1" display="Tandvård 3" xr:uid="{1020D7DB-0042-4241-94D8-CE5420A93947}"/>
    <hyperlink ref="A17" location="'Tandvård 4'!A1" display="Tandvård 4" xr:uid="{B7BBD807-707B-462E-8FF1-6C8D94E1AC54}"/>
  </hyperlinks>
  <pageMargins left="0.23622047244094491" right="0.23622047244094491" top="0.74803149606299213" bottom="0.74803149606299213" header="0.31496062992125984" footer="0.31496062992125984"/>
  <pageSetup paperSize="9" orientation="landscape" r:id="rId1"/>
  <rowBreaks count="1" manualBreakCount="1">
    <brk id="24" min="2" max="17" man="1"/>
  </rowBreaks>
  <colBreaks count="2" manualBreakCount="2">
    <brk id="2" max="1048575" man="1"/>
    <brk id="8" max="1048575" man="1"/>
  </colBreaks>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59">
    <tabColor theme="8" tint="0.79998168889431442"/>
  </sheetPr>
  <dimension ref="A1:K48"/>
  <sheetViews>
    <sheetView showGridLines="0" showRowColHeaders="0" zoomScaleNormal="100" workbookViewId="0"/>
  </sheetViews>
  <sheetFormatPr defaultRowHeight="16.8" x14ac:dyDescent="0.4"/>
  <cols>
    <col min="1" max="1" width="59.5" customWidth="1"/>
    <col min="2" max="2" width="5.19921875" customWidth="1"/>
    <col min="3" max="3" width="40.5" customWidth="1"/>
    <col min="4" max="4" width="9.09765625" bestFit="1" customWidth="1"/>
    <col min="5" max="5" width="12.796875" customWidth="1"/>
    <col min="6" max="6" width="9.3984375" customWidth="1"/>
    <col min="7" max="7" width="14.796875" customWidth="1"/>
    <col min="8" max="8" width="9.09765625" customWidth="1"/>
    <col min="9" max="9" width="12.796875" bestFit="1" customWidth="1"/>
    <col min="10" max="10" width="9.3984375" customWidth="1"/>
    <col min="11" max="11" width="14.796875" bestFit="1" customWidth="1"/>
    <col min="12" max="12" width="13.59765625" customWidth="1"/>
  </cols>
  <sheetData>
    <row r="1" spans="1:11" ht="30" x14ac:dyDescent="0.5">
      <c r="A1" s="257" t="s">
        <v>1</v>
      </c>
    </row>
    <row r="2" spans="1:11" ht="16.5" customHeight="1" x14ac:dyDescent="0.4">
      <c r="A2" s="42"/>
    </row>
    <row r="3" spans="1:11" x14ac:dyDescent="0.4">
      <c r="A3" s="254"/>
      <c r="C3" s="73"/>
      <c r="D3" s="73" t="s">
        <v>412</v>
      </c>
      <c r="E3" s="73"/>
      <c r="F3" s="73"/>
      <c r="G3" s="140"/>
      <c r="H3" s="73" t="s">
        <v>422</v>
      </c>
      <c r="I3" s="73"/>
      <c r="J3" s="73"/>
      <c r="K3" s="73"/>
    </row>
    <row r="4" spans="1:11" ht="15" customHeight="1" x14ac:dyDescent="0.4">
      <c r="A4" s="261" t="s">
        <v>14</v>
      </c>
      <c r="C4" s="73" t="s">
        <v>445</v>
      </c>
      <c r="D4" s="73" t="s">
        <v>444</v>
      </c>
      <c r="E4" s="336" t="s">
        <v>442</v>
      </c>
      <c r="F4" s="347" t="s">
        <v>525</v>
      </c>
      <c r="G4" s="348" t="s">
        <v>436</v>
      </c>
      <c r="H4" s="73" t="s">
        <v>444</v>
      </c>
      <c r="I4" s="336" t="s">
        <v>442</v>
      </c>
      <c r="J4" s="347" t="s">
        <v>525</v>
      </c>
      <c r="K4" s="336" t="s">
        <v>436</v>
      </c>
    </row>
    <row r="5" spans="1:11" x14ac:dyDescent="0.4">
      <c r="A5" s="255" t="s">
        <v>0</v>
      </c>
      <c r="C5" s="73"/>
      <c r="D5" s="73"/>
      <c r="E5" s="336"/>
      <c r="F5" s="347"/>
      <c r="G5" s="348"/>
      <c r="H5" s="73"/>
      <c r="I5" s="336"/>
      <c r="J5" s="347"/>
      <c r="K5" s="336"/>
    </row>
    <row r="6" spans="1:11" x14ac:dyDescent="0.4">
      <c r="A6" s="11" t="s">
        <v>2</v>
      </c>
      <c r="C6" s="74" t="s">
        <v>443</v>
      </c>
      <c r="D6" s="74">
        <v>1339402</v>
      </c>
      <c r="E6" s="74">
        <v>128.14391744000332</v>
      </c>
      <c r="F6" s="74">
        <v>3569.8046280009999</v>
      </c>
      <c r="G6" s="141">
        <v>341.53207888856508</v>
      </c>
      <c r="H6" s="74">
        <v>1397442</v>
      </c>
      <c r="I6" s="74">
        <v>132.81704721240851</v>
      </c>
      <c r="J6" s="74">
        <v>3655.7283327519999</v>
      </c>
      <c r="K6" s="74">
        <v>347.45130214124219</v>
      </c>
    </row>
    <row r="7" spans="1:11" x14ac:dyDescent="0.4">
      <c r="A7" s="11" t="s">
        <v>4</v>
      </c>
      <c r="C7" s="1" t="s">
        <v>441</v>
      </c>
      <c r="D7" s="1">
        <v>2492595</v>
      </c>
      <c r="E7" s="1">
        <v>238.47275716429053</v>
      </c>
      <c r="F7" s="1"/>
      <c r="G7" s="54"/>
      <c r="H7" s="1">
        <v>2488899</v>
      </c>
      <c r="I7" s="1">
        <v>236.55236925032762</v>
      </c>
      <c r="J7" s="1"/>
      <c r="K7" s="1"/>
    </row>
    <row r="8" spans="1:11" x14ac:dyDescent="0.4">
      <c r="A8" s="11" t="s">
        <v>6</v>
      </c>
      <c r="C8" s="74" t="s">
        <v>406</v>
      </c>
      <c r="D8" s="74">
        <v>1528956</v>
      </c>
      <c r="E8" s="74">
        <v>146.27901961726033</v>
      </c>
      <c r="F8" s="74">
        <v>371.13237003179995</v>
      </c>
      <c r="G8" s="141">
        <v>35.507156017885393</v>
      </c>
      <c r="H8" s="74">
        <v>1425708</v>
      </c>
      <c r="I8" s="74">
        <v>135.50353198709391</v>
      </c>
      <c r="J8" s="74">
        <v>359.73621229399998</v>
      </c>
      <c r="K8" s="74">
        <v>34.190400383175259</v>
      </c>
    </row>
    <row r="9" spans="1:11" x14ac:dyDescent="0.4">
      <c r="A9" s="11" t="s">
        <v>8</v>
      </c>
      <c r="C9" s="16" t="s">
        <v>440</v>
      </c>
      <c r="D9" s="16"/>
      <c r="E9" s="16"/>
      <c r="F9" s="16">
        <v>3940.9369980327997</v>
      </c>
      <c r="G9" s="57">
        <v>377.03923490645047</v>
      </c>
      <c r="H9" s="16"/>
      <c r="I9" s="16"/>
      <c r="J9" s="16">
        <v>4015.4645450459998</v>
      </c>
      <c r="K9" s="16">
        <v>381.6417025244175</v>
      </c>
    </row>
    <row r="10" spans="1:11" x14ac:dyDescent="0.4">
      <c r="A10" s="11" t="s">
        <v>10</v>
      </c>
      <c r="C10" s="74" t="s">
        <v>316</v>
      </c>
      <c r="D10" s="74">
        <v>123351</v>
      </c>
      <c r="E10" s="74">
        <v>11.801296668320527</v>
      </c>
      <c r="F10" s="74"/>
      <c r="G10" s="141"/>
      <c r="H10" s="74">
        <v>129054</v>
      </c>
      <c r="I10" s="74">
        <v>12.265676293506397</v>
      </c>
      <c r="J10" s="74"/>
      <c r="K10" s="74"/>
    </row>
    <row r="11" spans="1:11" x14ac:dyDescent="0.4">
      <c r="A11" s="11" t="s">
        <v>12</v>
      </c>
      <c r="C11" s="1" t="s">
        <v>317</v>
      </c>
      <c r="D11" s="1">
        <v>32380</v>
      </c>
      <c r="E11" s="1">
        <v>3.0978750567098654</v>
      </c>
      <c r="F11" s="1"/>
      <c r="G11" s="54"/>
      <c r="H11" s="1">
        <v>31711</v>
      </c>
      <c r="I11" s="1">
        <v>3.0139078288420458</v>
      </c>
      <c r="J11" s="1"/>
      <c r="K11" s="1"/>
    </row>
    <row r="12" spans="1:11" ht="33.6" x14ac:dyDescent="0.4">
      <c r="A12" s="11" t="s">
        <v>13</v>
      </c>
      <c r="C12" s="301" t="s">
        <v>526</v>
      </c>
      <c r="D12" s="74">
        <v>21504</v>
      </c>
      <c r="E12" s="74">
        <v>2.0573411123992882</v>
      </c>
      <c r="F12" s="74"/>
      <c r="G12" s="141"/>
      <c r="H12" s="74">
        <v>24209</v>
      </c>
      <c r="I12" s="74">
        <v>2.300895418890514</v>
      </c>
      <c r="J12" s="74"/>
      <c r="K12" s="74"/>
    </row>
    <row r="13" spans="1:11" ht="33.6" x14ac:dyDescent="0.4">
      <c r="A13" s="11" t="s">
        <v>1</v>
      </c>
      <c r="C13" s="300" t="s">
        <v>527</v>
      </c>
      <c r="D13" s="1">
        <v>75899</v>
      </c>
      <c r="E13" s="1">
        <v>7.2614459212236593</v>
      </c>
      <c r="F13" s="1"/>
      <c r="G13" s="54"/>
      <c r="H13" s="1">
        <v>85607</v>
      </c>
      <c r="I13" s="1">
        <v>8.1363440920715533</v>
      </c>
      <c r="J13" s="1"/>
      <c r="K13" s="1"/>
    </row>
    <row r="14" spans="1:11" x14ac:dyDescent="0.4">
      <c r="A14" s="284" t="s">
        <v>131</v>
      </c>
      <c r="C14" s="75" t="s">
        <v>439</v>
      </c>
      <c r="D14" s="75">
        <v>253134</v>
      </c>
      <c r="E14" s="75">
        <v>24.217958758653339</v>
      </c>
      <c r="F14" s="75">
        <v>1147.9533781750001</v>
      </c>
      <c r="G14" s="142">
        <v>109.82755208505745</v>
      </c>
      <c r="H14" s="75">
        <v>270581</v>
      </c>
      <c r="I14" s="75">
        <v>25.716823633310508</v>
      </c>
      <c r="J14" s="75">
        <v>1131.2208165150003</v>
      </c>
      <c r="K14" s="75">
        <v>107.51459351782192</v>
      </c>
    </row>
    <row r="15" spans="1:11" x14ac:dyDescent="0.4">
      <c r="A15" s="284" t="s">
        <v>132</v>
      </c>
      <c r="C15" s="1" t="s">
        <v>279</v>
      </c>
      <c r="D15" s="1">
        <v>270677</v>
      </c>
      <c r="E15" s="1">
        <v>25.896341158896117</v>
      </c>
      <c r="F15" s="1">
        <v>2273.339434511</v>
      </c>
      <c r="G15" s="54">
        <v>217.49603241527294</v>
      </c>
      <c r="H15" s="1">
        <v>270575</v>
      </c>
      <c r="I15" s="1">
        <v>25.716253375451309</v>
      </c>
      <c r="J15" s="1">
        <v>2402.4029347460005</v>
      </c>
      <c r="K15" s="1">
        <v>228.33152575018374</v>
      </c>
    </row>
    <row r="16" spans="1:11" x14ac:dyDescent="0.4">
      <c r="A16" s="284" t="s">
        <v>133</v>
      </c>
      <c r="C16" s="192" t="s">
        <v>446</v>
      </c>
      <c r="D16" s="192"/>
      <c r="E16" s="192"/>
      <c r="F16" s="192">
        <v>7362.2298107187999</v>
      </c>
      <c r="G16" s="193">
        <v>704.36281940678077</v>
      </c>
      <c r="H16" s="192"/>
      <c r="I16" s="192"/>
      <c r="J16" s="192">
        <v>7549.0882963069998</v>
      </c>
      <c r="K16" s="192">
        <v>717.48782179242312</v>
      </c>
    </row>
    <row r="17" spans="1:11" x14ac:dyDescent="0.4">
      <c r="A17" s="283" t="s">
        <v>134</v>
      </c>
      <c r="C17" s="1" t="s">
        <v>437</v>
      </c>
      <c r="D17" s="149">
        <v>2544968</v>
      </c>
      <c r="E17" s="1"/>
      <c r="F17" s="1"/>
      <c r="G17" s="54"/>
      <c r="H17" s="1">
        <v>2561202</v>
      </c>
      <c r="I17" s="1"/>
      <c r="J17" s="1"/>
      <c r="K17" s="1"/>
    </row>
    <row r="18" spans="1:11" ht="15" customHeight="1" x14ac:dyDescent="0.4">
      <c r="A18" s="11" t="s">
        <v>3</v>
      </c>
      <c r="C18" s="74" t="s">
        <v>438</v>
      </c>
      <c r="D18" s="150">
        <v>7560033</v>
      </c>
      <c r="E18" s="74"/>
      <c r="F18" s="74"/>
      <c r="G18" s="141"/>
      <c r="H18" s="74">
        <v>7623018</v>
      </c>
      <c r="I18" s="74"/>
      <c r="J18" s="74"/>
      <c r="K18" s="74"/>
    </row>
    <row r="19" spans="1:11" x14ac:dyDescent="0.4">
      <c r="A19" s="11" t="s">
        <v>5</v>
      </c>
      <c r="C19" s="302" t="s">
        <v>502</v>
      </c>
    </row>
    <row r="20" spans="1:11" x14ac:dyDescent="0.4">
      <c r="A20" s="11" t="s">
        <v>7</v>
      </c>
    </row>
    <row r="21" spans="1:11" x14ac:dyDescent="0.4">
      <c r="A21" s="11" t="s">
        <v>9</v>
      </c>
    </row>
    <row r="22" spans="1:11" x14ac:dyDescent="0.4">
      <c r="A22" s="59" t="s">
        <v>11</v>
      </c>
    </row>
    <row r="23" spans="1:11" x14ac:dyDescent="0.4">
      <c r="A23" s="60"/>
    </row>
    <row r="24" spans="1:11" x14ac:dyDescent="0.4">
      <c r="A24" s="60"/>
    </row>
    <row r="25" spans="1:11" x14ac:dyDescent="0.4">
      <c r="A25" s="60" t="s">
        <v>358</v>
      </c>
      <c r="G25" s="35"/>
    </row>
    <row r="26" spans="1:11" x14ac:dyDescent="0.4">
      <c r="A26" s="60"/>
    </row>
    <row r="27" spans="1:11" x14ac:dyDescent="0.4">
      <c r="A27" s="60"/>
      <c r="F27" s="35"/>
      <c r="G27" s="35"/>
    </row>
    <row r="28" spans="1:11" x14ac:dyDescent="0.4">
      <c r="A28" s="60"/>
      <c r="F28" s="35"/>
      <c r="G28" s="35"/>
      <c r="H28" s="35"/>
      <c r="I28" s="1"/>
      <c r="J28" s="1"/>
    </row>
    <row r="29" spans="1:11" x14ac:dyDescent="0.4">
      <c r="A29" s="60"/>
      <c r="H29" s="35"/>
      <c r="I29" s="1"/>
      <c r="J29" s="1"/>
    </row>
    <row r="30" spans="1:11" x14ac:dyDescent="0.4">
      <c r="A30" s="60"/>
      <c r="I30" s="1"/>
      <c r="J30" s="1"/>
    </row>
    <row r="31" spans="1:11" x14ac:dyDescent="0.4">
      <c r="A31" s="60"/>
    </row>
    <row r="32" spans="1:11" x14ac:dyDescent="0.4">
      <c r="A32" s="60"/>
    </row>
    <row r="33" spans="1:2" x14ac:dyDescent="0.4">
      <c r="A33" s="60"/>
    </row>
    <row r="34" spans="1:2" x14ac:dyDescent="0.4">
      <c r="A34" s="60"/>
    </row>
    <row r="38" spans="1:2" ht="15" customHeight="1" x14ac:dyDescent="0.4"/>
    <row r="41" spans="1:2" ht="15" customHeight="1" x14ac:dyDescent="0.4"/>
    <row r="42" spans="1:2" ht="15" customHeight="1" x14ac:dyDescent="0.4"/>
    <row r="43" spans="1:2" ht="15" customHeight="1" x14ac:dyDescent="0.4"/>
    <row r="44" spans="1:2" ht="15" customHeight="1" x14ac:dyDescent="0.4"/>
    <row r="45" spans="1:2" ht="15" customHeight="1" x14ac:dyDescent="0.4"/>
    <row r="48" spans="1:2" x14ac:dyDescent="0.4">
      <c r="B48" s="38"/>
    </row>
  </sheetData>
  <mergeCells count="6">
    <mergeCell ref="I4:I5"/>
    <mergeCell ref="K4:K5"/>
    <mergeCell ref="J4:J5"/>
    <mergeCell ref="G4:G5"/>
    <mergeCell ref="E4:E5"/>
    <mergeCell ref="F4:F5"/>
  </mergeCells>
  <hyperlinks>
    <hyperlink ref="A20" location="'Regional utveckling'!A1" display="Regional utveckling" xr:uid="{00000000-0004-0000-3400-000000000000}"/>
    <hyperlink ref="A19" location="'Läkemedel'!A1" display="Läkemedel" xr:uid="{00000000-0004-0000-3400-000001000000}"/>
    <hyperlink ref="A18" location="'Övrig hälso- och sjukvård'!A1" display="Övrig hälso- och sjukvård" xr:uid="{00000000-0004-0000-3400-000002000000}"/>
    <hyperlink ref="A13" location="'Tandvård'!A1" display="Tandvård" xr:uid="{00000000-0004-0000-3400-000003000000}"/>
    <hyperlink ref="A12" location="'Specialiserad psykiatrisk vård'!A1" display="Specialiserad psykiatrisk vård" xr:uid="{00000000-0004-0000-3400-000004000000}"/>
    <hyperlink ref="A11" location="'Specialiserad somatisk vård'!A1" display="Specialiserad somatisk vård" xr:uid="{00000000-0004-0000-3400-000005000000}"/>
    <hyperlink ref="A10" location="'Vårdcentraler'!A1" display="Vårdcentraler" xr:uid="{00000000-0004-0000-3400-000006000000}"/>
    <hyperlink ref="A9" location="'Primärvård'!A1" display="Primärvård" xr:uid="{00000000-0004-0000-3400-000007000000}"/>
    <hyperlink ref="A8" location="'Vårdplatser'!A1" display="Vårdplatser" xr:uid="{00000000-0004-0000-3400-000008000000}"/>
    <hyperlink ref="A7" location="'Hälso- och sjukvård'!A1" display="Hälso- och sjukvård" xr:uid="{00000000-0004-0000-3400-000009000000}"/>
    <hyperlink ref="A6" location="'Kostnader och intäkter'!A1" display="Kostnader för" xr:uid="{00000000-0004-0000-3400-00000A000000}"/>
    <hyperlink ref="A5" location="'Regionernas ekonomi'!A1" display="Regionernas ekonomi" xr:uid="{00000000-0004-0000-3400-00000B000000}"/>
    <hyperlink ref="A21" location="'Trafik och infrastruktur'!A1" display="Trafik och infrastruktur, samt allmän regional utveckling" xr:uid="{00000000-0004-0000-3400-00000C000000}"/>
    <hyperlink ref="A22" location="'Utbildning och kultur'!A1" display="Utbildning och kultur" xr:uid="{00000000-0004-0000-3400-00000D000000}"/>
    <hyperlink ref="A4" location="Innehåll!A1" display="Innehåll" xr:uid="{00000000-0004-0000-3400-00000E000000}"/>
    <hyperlink ref="A14" location="'Tandvård 1'!A1" display="Tandvård 1" xr:uid="{7886461D-4E6B-4CB9-A22D-E19C2051E8BF}"/>
    <hyperlink ref="A15" location="'Tandvård 2'!A1" display="Tandvård 2" xr:uid="{B3DDE8E2-CAFD-48A3-8650-C09748AE5B00}"/>
    <hyperlink ref="A16" location="'Tandvård 3'!A1" display="Tandvård 3" xr:uid="{9C32554F-FECD-4B76-8C2D-01A5B8758B31}"/>
    <hyperlink ref="A17" location="'Tandvård 4'!A1" display="Tandvård 4" xr:uid="{60E52E72-CE02-4F0F-A778-CE7B2B2EFDE6}"/>
  </hyperlinks>
  <pageMargins left="0.25" right="0.25" top="0.75" bottom="0.75" header="0.3" footer="0.3"/>
  <pageSetup paperSize="9" orientation="landscape" r:id="rId1"/>
  <colBreaks count="1" manualBreakCount="1">
    <brk id="2" max="1048575" man="1"/>
  </colBreaks>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35">
    <tabColor theme="8"/>
  </sheetPr>
  <dimension ref="A1:L34"/>
  <sheetViews>
    <sheetView showGridLines="0" showRowColHeaders="0" zoomScaleNormal="100" workbookViewId="0"/>
  </sheetViews>
  <sheetFormatPr defaultRowHeight="16.8" x14ac:dyDescent="0.4"/>
  <cols>
    <col min="1" max="1" width="59.5" customWidth="1"/>
    <col min="2" max="2" width="5.19921875" customWidth="1"/>
  </cols>
  <sheetData>
    <row r="1" spans="1:12" ht="30" x14ac:dyDescent="0.5">
      <c r="A1" s="257" t="s">
        <v>3</v>
      </c>
    </row>
    <row r="2" spans="1:12" x14ac:dyDescent="0.4">
      <c r="A2" s="42"/>
    </row>
    <row r="3" spans="1:12" x14ac:dyDescent="0.4">
      <c r="A3" s="254"/>
      <c r="C3" s="3" t="s">
        <v>351</v>
      </c>
    </row>
    <row r="4" spans="1:12" x14ac:dyDescent="0.4">
      <c r="A4" s="261" t="s">
        <v>14</v>
      </c>
      <c r="B4" s="4"/>
    </row>
    <row r="5" spans="1:12" x14ac:dyDescent="0.4">
      <c r="A5" s="255" t="s">
        <v>0</v>
      </c>
      <c r="B5" s="4"/>
    </row>
    <row r="6" spans="1:12" x14ac:dyDescent="0.4">
      <c r="A6" s="11" t="s">
        <v>2</v>
      </c>
      <c r="B6" s="4"/>
      <c r="C6" s="210"/>
      <c r="D6" s="210"/>
      <c r="E6" s="210"/>
      <c r="F6" s="210"/>
      <c r="G6" s="210"/>
      <c r="H6" s="210"/>
      <c r="I6" s="210"/>
      <c r="J6" s="210"/>
      <c r="K6" s="210"/>
      <c r="L6" s="210"/>
    </row>
    <row r="7" spans="1:12" x14ac:dyDescent="0.4">
      <c r="A7" s="11" t="s">
        <v>4</v>
      </c>
      <c r="C7" s="210"/>
      <c r="D7" s="210"/>
      <c r="E7" s="210"/>
      <c r="F7" s="210"/>
      <c r="G7" s="210"/>
      <c r="H7" s="210"/>
      <c r="I7" s="210"/>
      <c r="J7" s="210"/>
      <c r="K7" s="210"/>
      <c r="L7" s="210"/>
    </row>
    <row r="8" spans="1:12" x14ac:dyDescent="0.4">
      <c r="A8" s="11" t="s">
        <v>6</v>
      </c>
      <c r="C8" s="210"/>
      <c r="D8" s="210"/>
      <c r="E8" s="210"/>
      <c r="F8" s="210"/>
      <c r="G8" s="210"/>
      <c r="H8" s="210"/>
      <c r="I8" s="210"/>
      <c r="J8" s="210"/>
      <c r="K8" s="210"/>
      <c r="L8" s="210"/>
    </row>
    <row r="9" spans="1:12" x14ac:dyDescent="0.4">
      <c r="A9" s="11" t="s">
        <v>8</v>
      </c>
      <c r="C9" s="210"/>
      <c r="D9" s="210"/>
      <c r="E9" s="210"/>
      <c r="F9" s="210"/>
      <c r="G9" s="210"/>
      <c r="H9" s="210"/>
      <c r="I9" s="210"/>
      <c r="J9" s="210"/>
      <c r="K9" s="210"/>
      <c r="L9" s="210"/>
    </row>
    <row r="10" spans="1:12" x14ac:dyDescent="0.4">
      <c r="A10" s="11" t="s">
        <v>10</v>
      </c>
      <c r="C10" s="210"/>
      <c r="D10" s="210"/>
      <c r="E10" s="210"/>
      <c r="F10" s="210"/>
      <c r="G10" s="210"/>
      <c r="H10" s="210"/>
      <c r="I10" s="210"/>
      <c r="J10" s="210"/>
      <c r="K10" s="210"/>
      <c r="L10" s="210"/>
    </row>
    <row r="11" spans="1:12" x14ac:dyDescent="0.4">
      <c r="A11" s="11" t="s">
        <v>12</v>
      </c>
      <c r="C11" s="210"/>
      <c r="D11" s="210"/>
      <c r="E11" s="210"/>
      <c r="F11" s="210"/>
      <c r="G11" s="210"/>
      <c r="H11" s="210"/>
      <c r="I11" s="210"/>
      <c r="J11" s="210"/>
      <c r="K11" s="210"/>
      <c r="L11" s="210"/>
    </row>
    <row r="12" spans="1:12" x14ac:dyDescent="0.4">
      <c r="A12" s="11" t="s">
        <v>13</v>
      </c>
      <c r="C12" s="210"/>
      <c r="D12" s="210"/>
      <c r="E12" s="210"/>
      <c r="F12" s="210"/>
      <c r="G12" s="210"/>
      <c r="H12" s="210"/>
      <c r="I12" s="210"/>
      <c r="J12" s="210"/>
      <c r="K12" s="210"/>
      <c r="L12" s="210"/>
    </row>
    <row r="13" spans="1:12" x14ac:dyDescent="0.4">
      <c r="A13" s="11" t="s">
        <v>1</v>
      </c>
      <c r="C13" s="210"/>
      <c r="D13" s="210"/>
      <c r="E13" s="210"/>
      <c r="F13" s="210"/>
      <c r="G13" s="210"/>
      <c r="H13" s="210"/>
      <c r="I13" s="210"/>
      <c r="J13" s="210"/>
      <c r="K13" s="210"/>
      <c r="L13" s="210"/>
    </row>
    <row r="14" spans="1:12" x14ac:dyDescent="0.4">
      <c r="A14" s="18" t="s">
        <v>3</v>
      </c>
      <c r="C14" s="210"/>
      <c r="D14" s="210"/>
      <c r="E14" s="210"/>
      <c r="F14" s="210"/>
      <c r="G14" s="210"/>
      <c r="H14" s="210"/>
      <c r="I14" s="210"/>
      <c r="J14" s="210"/>
      <c r="K14" s="210"/>
      <c r="L14" s="210"/>
    </row>
    <row r="15" spans="1:12" x14ac:dyDescent="0.4">
      <c r="A15" s="13" t="s">
        <v>135</v>
      </c>
      <c r="C15" s="210"/>
      <c r="D15" s="210"/>
      <c r="E15" s="210"/>
      <c r="F15" s="210"/>
      <c r="G15" s="210"/>
      <c r="H15" s="210"/>
      <c r="I15" s="210"/>
      <c r="J15" s="210"/>
      <c r="K15" s="210"/>
      <c r="L15" s="210"/>
    </row>
    <row r="16" spans="1:12" x14ac:dyDescent="0.4">
      <c r="A16" s="13" t="s">
        <v>136</v>
      </c>
      <c r="C16" s="210"/>
      <c r="D16" s="210"/>
      <c r="E16" s="210"/>
      <c r="F16" s="210"/>
      <c r="G16" s="210"/>
      <c r="H16" s="210"/>
      <c r="I16" s="210"/>
      <c r="J16" s="210"/>
      <c r="K16" s="210"/>
      <c r="L16" s="210"/>
    </row>
    <row r="17" spans="1:12" x14ac:dyDescent="0.4">
      <c r="A17" s="13" t="s">
        <v>137</v>
      </c>
      <c r="C17" s="210"/>
      <c r="D17" s="210"/>
      <c r="E17" s="210"/>
      <c r="F17" s="210"/>
      <c r="G17" s="210"/>
      <c r="H17" s="210"/>
      <c r="I17" s="210"/>
      <c r="J17" s="210"/>
      <c r="K17" s="210"/>
      <c r="L17" s="210"/>
    </row>
    <row r="18" spans="1:12" x14ac:dyDescent="0.4">
      <c r="A18" s="11" t="s">
        <v>5</v>
      </c>
      <c r="C18" s="210"/>
      <c r="D18" s="210"/>
      <c r="E18" s="210"/>
      <c r="F18" s="210"/>
      <c r="G18" s="210"/>
      <c r="H18" s="210"/>
      <c r="I18" s="210"/>
      <c r="J18" s="210"/>
      <c r="K18" s="210"/>
      <c r="L18" s="210"/>
    </row>
    <row r="19" spans="1:12" x14ac:dyDescent="0.4">
      <c r="A19" s="11" t="s">
        <v>7</v>
      </c>
      <c r="C19" s="210"/>
      <c r="D19" s="210"/>
      <c r="E19" s="210"/>
      <c r="F19" s="210"/>
      <c r="G19" s="210"/>
      <c r="H19" s="210"/>
      <c r="I19" s="210"/>
      <c r="J19" s="210"/>
      <c r="K19" s="210"/>
      <c r="L19" s="210"/>
    </row>
    <row r="20" spans="1:12" x14ac:dyDescent="0.4">
      <c r="A20" s="11" t="s">
        <v>9</v>
      </c>
      <c r="C20" s="210"/>
      <c r="D20" s="210"/>
      <c r="E20" s="210"/>
      <c r="F20" s="210"/>
      <c r="G20" s="210"/>
      <c r="H20" s="210"/>
      <c r="I20" s="210"/>
      <c r="J20" s="210"/>
      <c r="K20" s="210"/>
      <c r="L20" s="210"/>
    </row>
    <row r="21" spans="1:12" x14ac:dyDescent="0.4">
      <c r="A21" s="59" t="s">
        <v>11</v>
      </c>
      <c r="C21" s="210"/>
      <c r="D21" s="210"/>
      <c r="E21" s="210"/>
      <c r="F21" s="210"/>
      <c r="G21" s="210"/>
      <c r="H21" s="210"/>
      <c r="I21" s="210"/>
      <c r="J21" s="210"/>
      <c r="K21" s="210"/>
      <c r="L21" s="210"/>
    </row>
    <row r="22" spans="1:12" x14ac:dyDescent="0.4">
      <c r="A22" s="60"/>
    </row>
    <row r="23" spans="1:12" x14ac:dyDescent="0.4">
      <c r="A23" s="60"/>
    </row>
    <row r="24" spans="1:12" x14ac:dyDescent="0.4">
      <c r="A24" s="60"/>
    </row>
    <row r="25" spans="1:12" x14ac:dyDescent="0.4">
      <c r="A25" s="60"/>
    </row>
    <row r="26" spans="1:12" x14ac:dyDescent="0.4">
      <c r="A26" s="60"/>
    </row>
    <row r="27" spans="1:12" x14ac:dyDescent="0.4">
      <c r="A27" s="60"/>
    </row>
    <row r="28" spans="1:12" x14ac:dyDescent="0.4">
      <c r="A28" s="60"/>
    </row>
    <row r="29" spans="1:12" x14ac:dyDescent="0.4">
      <c r="A29" s="60"/>
    </row>
    <row r="30" spans="1:12" x14ac:dyDescent="0.4">
      <c r="A30" s="60"/>
    </row>
    <row r="31" spans="1:12" x14ac:dyDescent="0.4">
      <c r="A31" s="60"/>
    </row>
    <row r="32" spans="1:12" x14ac:dyDescent="0.4">
      <c r="A32" s="60"/>
    </row>
    <row r="33" spans="1:1" x14ac:dyDescent="0.4">
      <c r="A33" s="60"/>
    </row>
    <row r="34" spans="1:1" x14ac:dyDescent="0.4">
      <c r="A34" s="60"/>
    </row>
  </sheetData>
  <hyperlinks>
    <hyperlink ref="A19" location="'Regional utveckling'!A1" display="Regional utveckling" xr:uid="{00000000-0004-0000-3500-000000000000}"/>
    <hyperlink ref="A18" location="'Läkemedel'!A1" display="Läkemedel" xr:uid="{00000000-0004-0000-3500-000001000000}"/>
    <hyperlink ref="A14" location="'Övrig hälso- och sjukvård'!A1" display="Övrig hälso- och sjukvård" xr:uid="{00000000-0004-0000-3500-000002000000}"/>
    <hyperlink ref="A13" location="'Tandvård'!A1" display="Tandvård" xr:uid="{00000000-0004-0000-3500-000003000000}"/>
    <hyperlink ref="A12" location="'Specialiserad psykiatrisk vård'!A1" display="Specialiserad psykiatrisk vård" xr:uid="{00000000-0004-0000-3500-000004000000}"/>
    <hyperlink ref="A11" location="'Specialiserad somatisk vård'!A1" display="Specialiserad somatisk vård" xr:uid="{00000000-0004-0000-3500-000005000000}"/>
    <hyperlink ref="A10" location="'Vårdcentraler'!A1" display="Vårdcentraler" xr:uid="{00000000-0004-0000-3500-000006000000}"/>
    <hyperlink ref="A9" location="'Primärvård'!A1" display="Primärvård" xr:uid="{00000000-0004-0000-3500-000007000000}"/>
    <hyperlink ref="A8" location="'Vårdplatser'!A1" display="Vårdplatser" xr:uid="{00000000-0004-0000-3500-000008000000}"/>
    <hyperlink ref="A7" location="'Hälso- och sjukvård'!A1" display="Hälso- och sjukvård" xr:uid="{00000000-0004-0000-3500-000009000000}"/>
    <hyperlink ref="A6" location="'Kostnader och intäkter'!A1" display="Kostnader för" xr:uid="{00000000-0004-0000-3500-00000A000000}"/>
    <hyperlink ref="A5" location="'Regionernas ekonomi'!A1" display="Regionernas ekonomi" xr:uid="{00000000-0004-0000-3500-00000B000000}"/>
    <hyperlink ref="A20" location="'Trafik och infrastruktur'!A1" display="Trafik och infrastruktur, samt allmän regional utveckling" xr:uid="{00000000-0004-0000-3500-00000C000000}"/>
    <hyperlink ref="A21" location="'Utbildning och kultur'!A1" display="Utbildning och kultur" xr:uid="{00000000-0004-0000-3500-00000D000000}"/>
    <hyperlink ref="A4" location="Innehåll!A1" display="Innehåll" xr:uid="{00000000-0004-0000-3500-00000E000000}"/>
    <hyperlink ref="A15" location="'Övrig hälso- och sjukvård 1'!A1" display="Övrig hälso- och sjukvård 1" xr:uid="{41A16380-CE34-41FB-AA97-56AD28EA3EF2}"/>
    <hyperlink ref="A16" location="'Övrig hälso- och sjukvård 2'!A1" display="Övrig hälso- och sjukvård 2" xr:uid="{E0A276DB-A8E2-4461-AB58-A76FE5A4D700}"/>
    <hyperlink ref="A17" location="'Övrig hälso- och sjukvård 3'!A1" display="Övrig hälso- och sjukvård 3" xr:uid="{6597A4DA-FBF0-4706-B835-056810C52EA7}"/>
  </hyperlinks>
  <pageMargins left="0.7" right="0.7" top="0.75" bottom="0.75" header="0.3" footer="0.3"/>
  <pageSetup paperSize="9" orientation="landscape"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60">
    <tabColor theme="8"/>
  </sheetPr>
  <dimension ref="A1:R34"/>
  <sheetViews>
    <sheetView showGridLines="0" showRowColHeaders="0" zoomScaleNormal="100" workbookViewId="0"/>
  </sheetViews>
  <sheetFormatPr defaultRowHeight="16.8" x14ac:dyDescent="0.4"/>
  <cols>
    <col min="1" max="1" width="59.5" customWidth="1"/>
    <col min="2" max="2" width="5.19921875" customWidth="1"/>
    <col min="3" max="3" width="42.69921875" customWidth="1"/>
    <col min="4" max="4" width="15" customWidth="1"/>
    <col min="6" max="6" width="15" customWidth="1"/>
  </cols>
  <sheetData>
    <row r="1" spans="1:18" ht="30" x14ac:dyDescent="0.5">
      <c r="A1" s="257" t="s">
        <v>3</v>
      </c>
    </row>
    <row r="2" spans="1:18" x14ac:dyDescent="0.4">
      <c r="A2" s="42"/>
    </row>
    <row r="3" spans="1:18" x14ac:dyDescent="0.4">
      <c r="A3" s="254"/>
      <c r="C3" s="3" t="s">
        <v>288</v>
      </c>
    </row>
    <row r="4" spans="1:18" x14ac:dyDescent="0.4">
      <c r="A4" s="261" t="s">
        <v>14</v>
      </c>
      <c r="C4" s="22" t="s">
        <v>289</v>
      </c>
    </row>
    <row r="5" spans="1:18" x14ac:dyDescent="0.4">
      <c r="A5" s="255" t="s">
        <v>0</v>
      </c>
      <c r="C5" s="101"/>
      <c r="D5" s="101">
        <v>2021</v>
      </c>
      <c r="E5" s="101"/>
      <c r="F5" s="101">
        <v>2022</v>
      </c>
      <c r="G5" s="101"/>
      <c r="M5" s="1"/>
      <c r="N5" s="1"/>
      <c r="O5" s="1"/>
    </row>
    <row r="6" spans="1:18" x14ac:dyDescent="0.4">
      <c r="A6" s="11" t="s">
        <v>2</v>
      </c>
      <c r="C6" s="73" t="s">
        <v>268</v>
      </c>
      <c r="D6" s="82" t="s">
        <v>286</v>
      </c>
      <c r="E6" s="82" t="s">
        <v>287</v>
      </c>
      <c r="F6" s="82" t="s">
        <v>286</v>
      </c>
      <c r="G6" s="82" t="s">
        <v>287</v>
      </c>
      <c r="M6" s="1"/>
      <c r="N6" s="1"/>
      <c r="O6" s="1"/>
      <c r="Q6" s="1"/>
      <c r="R6" s="1"/>
    </row>
    <row r="7" spans="1:18" x14ac:dyDescent="0.4">
      <c r="A7" s="11" t="s">
        <v>4</v>
      </c>
      <c r="C7" s="1" t="s">
        <v>280</v>
      </c>
      <c r="D7" s="1">
        <v>7313.8343151361814</v>
      </c>
      <c r="E7" s="52">
        <f>D7/D$14</f>
        <v>0.32807532097740028</v>
      </c>
      <c r="F7" s="1">
        <v>8103.551424722149</v>
      </c>
      <c r="G7" s="52">
        <f>F7/F$14</f>
        <v>0.31536479696946285</v>
      </c>
      <c r="M7" s="1"/>
      <c r="N7" s="1"/>
      <c r="O7" s="1"/>
      <c r="Q7" s="1"/>
      <c r="R7" s="1"/>
    </row>
    <row r="8" spans="1:18" x14ac:dyDescent="0.4">
      <c r="A8" s="11" t="s">
        <v>6</v>
      </c>
      <c r="C8" s="74" t="s">
        <v>281</v>
      </c>
      <c r="D8" s="74">
        <v>957.04173450875919</v>
      </c>
      <c r="E8" s="81">
        <f t="shared" ref="E8:G14" si="0">D8/D$14</f>
        <v>4.292984510025543E-2</v>
      </c>
      <c r="F8" s="74">
        <v>976.20065970374503</v>
      </c>
      <c r="G8" s="81">
        <f t="shared" si="0"/>
        <v>3.7990666895716403E-2</v>
      </c>
      <c r="M8" s="1"/>
      <c r="N8" s="1"/>
      <c r="O8" s="1"/>
      <c r="Q8" s="1"/>
      <c r="R8" s="1"/>
    </row>
    <row r="9" spans="1:18" x14ac:dyDescent="0.4">
      <c r="A9" s="11" t="s">
        <v>8</v>
      </c>
      <c r="C9" s="1" t="s">
        <v>282</v>
      </c>
      <c r="D9" s="1">
        <v>2875.7656653410004</v>
      </c>
      <c r="E9" s="52">
        <f t="shared" si="0"/>
        <v>0.12899769164308292</v>
      </c>
      <c r="F9" s="1">
        <v>3004.2296114236001</v>
      </c>
      <c r="G9" s="52">
        <f t="shared" si="0"/>
        <v>0.11691519085889393</v>
      </c>
      <c r="M9" s="1"/>
      <c r="N9" s="1"/>
      <c r="O9" s="1"/>
      <c r="Q9" s="1"/>
      <c r="R9" s="1"/>
    </row>
    <row r="10" spans="1:18" x14ac:dyDescent="0.4">
      <c r="A10" s="11" t="s">
        <v>10</v>
      </c>
      <c r="C10" s="74" t="s">
        <v>283</v>
      </c>
      <c r="D10" s="74">
        <v>6709.0589323730992</v>
      </c>
      <c r="E10" s="81">
        <f t="shared" si="0"/>
        <v>0.30094702284127628</v>
      </c>
      <c r="F10" s="74">
        <v>7277.5332969493002</v>
      </c>
      <c r="G10" s="81">
        <f t="shared" si="0"/>
        <v>0.28321876302643617</v>
      </c>
      <c r="M10" s="1"/>
      <c r="N10" s="1"/>
      <c r="O10" s="1"/>
      <c r="Q10" s="1"/>
      <c r="R10" s="1"/>
    </row>
    <row r="11" spans="1:18" x14ac:dyDescent="0.4">
      <c r="A11" s="11" t="s">
        <v>12</v>
      </c>
      <c r="C11" s="1" t="s">
        <v>284</v>
      </c>
      <c r="D11" s="1">
        <v>2660.4892107912997</v>
      </c>
      <c r="E11" s="52">
        <f t="shared" si="0"/>
        <v>0.11934107530722944</v>
      </c>
      <c r="F11" s="1">
        <v>2877.4316295012691</v>
      </c>
      <c r="G11" s="52">
        <f t="shared" si="0"/>
        <v>0.11198061122470043</v>
      </c>
      <c r="M11" s="1"/>
      <c r="N11" s="1"/>
      <c r="O11" s="1"/>
      <c r="Q11" s="1"/>
      <c r="R11" s="1"/>
    </row>
    <row r="12" spans="1:18" x14ac:dyDescent="0.4">
      <c r="A12" s="11" t="s">
        <v>13</v>
      </c>
      <c r="C12" s="74" t="s">
        <v>285</v>
      </c>
      <c r="D12" s="74">
        <v>559.95542765999994</v>
      </c>
      <c r="E12" s="81">
        <f t="shared" si="0"/>
        <v>2.5117817651734885E-2</v>
      </c>
      <c r="F12" s="74">
        <v>578.86103148999996</v>
      </c>
      <c r="G12" s="81">
        <f t="shared" si="0"/>
        <v>2.2527455198525743E-2</v>
      </c>
      <c r="M12" s="1"/>
      <c r="N12" s="1"/>
      <c r="O12" s="1"/>
      <c r="Q12" s="1"/>
      <c r="R12" s="1"/>
    </row>
    <row r="13" spans="1:18" x14ac:dyDescent="0.4">
      <c r="A13" s="11" t="s">
        <v>1</v>
      </c>
      <c r="C13" s="1" t="s">
        <v>235</v>
      </c>
      <c r="D13" s="1">
        <v>1217.0107289329999</v>
      </c>
      <c r="E13" s="52">
        <f t="shared" si="0"/>
        <v>5.4591226479020871E-2</v>
      </c>
      <c r="F13" s="1">
        <v>2877.9944858090021</v>
      </c>
      <c r="G13" s="52">
        <f t="shared" si="0"/>
        <v>0.11200251582626435</v>
      </c>
      <c r="Q13" s="1"/>
      <c r="R13" s="1"/>
    </row>
    <row r="14" spans="1:18" x14ac:dyDescent="0.4">
      <c r="A14" s="11" t="s">
        <v>3</v>
      </c>
      <c r="C14" s="75" t="s">
        <v>27</v>
      </c>
      <c r="D14" s="75">
        <v>22293.156014743337</v>
      </c>
      <c r="E14" s="81">
        <f t="shared" si="0"/>
        <v>1</v>
      </c>
      <c r="F14" s="75">
        <v>25695.802139599069</v>
      </c>
      <c r="G14" s="81">
        <f t="shared" si="0"/>
        <v>1</v>
      </c>
    </row>
    <row r="15" spans="1:18" x14ac:dyDescent="0.4">
      <c r="A15" s="283" t="s">
        <v>135</v>
      </c>
    </row>
    <row r="16" spans="1:18" x14ac:dyDescent="0.4">
      <c r="A16" s="284" t="s">
        <v>136</v>
      </c>
      <c r="C16" s="239"/>
      <c r="D16" s="239"/>
      <c r="E16" s="239"/>
      <c r="F16" s="239"/>
      <c r="G16" s="239"/>
    </row>
    <row r="17" spans="1:7" x14ac:dyDescent="0.4">
      <c r="A17" s="284" t="s">
        <v>137</v>
      </c>
      <c r="C17" s="239"/>
      <c r="D17" s="239"/>
      <c r="E17" s="239"/>
      <c r="F17" s="239"/>
      <c r="G17" s="239"/>
    </row>
    <row r="18" spans="1:7" x14ac:dyDescent="0.4">
      <c r="A18" s="11" t="s">
        <v>5</v>
      </c>
      <c r="C18" s="239"/>
      <c r="D18" s="239"/>
      <c r="E18" s="239"/>
      <c r="F18" s="239"/>
      <c r="G18" s="239"/>
    </row>
    <row r="19" spans="1:7" x14ac:dyDescent="0.4">
      <c r="A19" s="11" t="s">
        <v>7</v>
      </c>
      <c r="C19" s="239"/>
      <c r="D19" s="239"/>
      <c r="E19" s="239"/>
      <c r="F19" s="239"/>
      <c r="G19" s="239"/>
    </row>
    <row r="20" spans="1:7" x14ac:dyDescent="0.4">
      <c r="A20" s="11" t="s">
        <v>9</v>
      </c>
      <c r="C20" s="21"/>
      <c r="D20" s="21"/>
      <c r="E20" s="21"/>
      <c r="F20" s="21"/>
      <c r="G20" s="21"/>
    </row>
    <row r="21" spans="1:7" x14ac:dyDescent="0.4">
      <c r="A21" s="59" t="s">
        <v>11</v>
      </c>
      <c r="C21" s="21"/>
      <c r="D21" s="21"/>
      <c r="E21" s="21"/>
      <c r="F21" s="21"/>
      <c r="G21" s="21"/>
    </row>
    <row r="22" spans="1:7" x14ac:dyDescent="0.4">
      <c r="A22" s="60"/>
      <c r="C22" s="21"/>
      <c r="D22" s="21"/>
      <c r="E22" s="21"/>
      <c r="F22" s="21"/>
      <c r="G22" s="21"/>
    </row>
    <row r="23" spans="1:7" x14ac:dyDescent="0.4">
      <c r="A23" s="60"/>
      <c r="C23" s="21"/>
      <c r="D23" s="21"/>
      <c r="E23" s="21"/>
      <c r="F23" s="21"/>
      <c r="G23" s="21"/>
    </row>
    <row r="24" spans="1:7" x14ac:dyDescent="0.4">
      <c r="A24" s="60"/>
      <c r="C24" s="21"/>
      <c r="D24" s="21"/>
      <c r="E24" s="21"/>
      <c r="F24" s="21"/>
      <c r="G24" s="21"/>
    </row>
    <row r="25" spans="1:7" x14ac:dyDescent="0.4">
      <c r="A25" s="60"/>
      <c r="C25" s="21"/>
      <c r="D25" s="21"/>
      <c r="E25" s="21"/>
      <c r="F25" s="21"/>
      <c r="G25" s="21"/>
    </row>
    <row r="26" spans="1:7" x14ac:dyDescent="0.4">
      <c r="A26" s="60"/>
      <c r="C26" s="21"/>
      <c r="D26" s="21"/>
      <c r="E26" s="21"/>
      <c r="F26" s="21"/>
      <c r="G26" s="21"/>
    </row>
    <row r="27" spans="1:7" x14ac:dyDescent="0.4">
      <c r="A27" s="60"/>
      <c r="C27" s="21"/>
      <c r="D27" s="21"/>
      <c r="E27" s="21"/>
      <c r="F27" s="21"/>
      <c r="G27" s="21"/>
    </row>
    <row r="28" spans="1:7" x14ac:dyDescent="0.4">
      <c r="A28" s="60"/>
    </row>
    <row r="29" spans="1:7" x14ac:dyDescent="0.4">
      <c r="A29" s="60"/>
    </row>
    <row r="30" spans="1:7" x14ac:dyDescent="0.4">
      <c r="A30" s="60"/>
    </row>
    <row r="31" spans="1:7" x14ac:dyDescent="0.4">
      <c r="A31" s="60"/>
    </row>
    <row r="32" spans="1:7" x14ac:dyDescent="0.4">
      <c r="A32" s="60"/>
    </row>
    <row r="33" spans="1:1" x14ac:dyDescent="0.4">
      <c r="A33" s="60"/>
    </row>
    <row r="34" spans="1:1" x14ac:dyDescent="0.4">
      <c r="A34" s="60"/>
    </row>
  </sheetData>
  <hyperlinks>
    <hyperlink ref="A19" location="'Regional utveckling'!A1" display="Regional utveckling" xr:uid="{00000000-0004-0000-3600-000000000000}"/>
    <hyperlink ref="A18" location="'Läkemedel'!A1" display="Läkemedel" xr:uid="{00000000-0004-0000-3600-000001000000}"/>
    <hyperlink ref="A14" location="'Övrig hälso- och sjukvård'!A1" display="Övrig hälso- och sjukvård" xr:uid="{00000000-0004-0000-3600-000002000000}"/>
    <hyperlink ref="A13" location="'Tandvård'!A1" display="Tandvård" xr:uid="{00000000-0004-0000-3600-000003000000}"/>
    <hyperlink ref="A12" location="'Specialiserad psykiatrisk vård'!A1" display="Specialiserad psykiatrisk vård" xr:uid="{00000000-0004-0000-3600-000004000000}"/>
    <hyperlink ref="A11" location="'Specialiserad somatisk vård'!A1" display="Specialiserad somatisk vård" xr:uid="{00000000-0004-0000-3600-000005000000}"/>
    <hyperlink ref="A10" location="'Vårdcentraler'!A1" display="Vårdcentraler" xr:uid="{00000000-0004-0000-3600-000006000000}"/>
    <hyperlink ref="A9" location="'Primärvård'!A1" display="Primärvård" xr:uid="{00000000-0004-0000-3600-000007000000}"/>
    <hyperlink ref="A8" location="'Vårdplatser'!A1" display="Vårdplatser" xr:uid="{00000000-0004-0000-3600-000008000000}"/>
    <hyperlink ref="A7" location="'Hälso- och sjukvård'!A1" display="Hälso- och sjukvård" xr:uid="{00000000-0004-0000-3600-000009000000}"/>
    <hyperlink ref="A6" location="'Kostnader och intäkter'!A1" display="Kostnader för" xr:uid="{00000000-0004-0000-3600-00000A000000}"/>
    <hyperlink ref="A5" location="'Regionernas ekonomi'!A1" display="Regionernas ekonomi" xr:uid="{00000000-0004-0000-3600-00000B000000}"/>
    <hyperlink ref="A20" location="'Trafik och infrastruktur'!A1" display="Trafik och infrastruktur, samt allmän regional utveckling" xr:uid="{00000000-0004-0000-3600-00000C000000}"/>
    <hyperlink ref="A21" location="'Utbildning och kultur'!A1" display="Utbildning och kultur" xr:uid="{00000000-0004-0000-3600-00000D000000}"/>
    <hyperlink ref="A4" location="Innehåll!A1" display="Innehåll" xr:uid="{00000000-0004-0000-3600-00000E000000}"/>
    <hyperlink ref="A15" location="'Övrig hälso- och sjukvård 1'!A1" display="Övrig hälso- och sjukvård 1" xr:uid="{975E2287-0857-4D94-BD9F-BEB73E280A2C}"/>
    <hyperlink ref="A16" location="'Övrig hälso- och sjukvård 2'!A1" display="Övrig hälso- och sjukvård 2" xr:uid="{C22F458C-8578-4D44-BB38-D87D70168700}"/>
    <hyperlink ref="A17" location="'Övrig hälso- och sjukvård 3'!A1" display="Övrig hälso- och sjukvård 3" xr:uid="{EBBE92C6-CB99-4D1D-A08C-B10098FC6043}"/>
  </hyperlinks>
  <pageMargins left="0.7" right="0.7" top="0.75" bottom="0.75" header="0.3" footer="0.3"/>
  <pageSetup paperSize="9" orientation="landscape" r:id="rId1"/>
  <colBreaks count="1" manualBreakCount="1">
    <brk id="2" max="1048575" man="1"/>
  </colBreaks>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61">
    <tabColor theme="8"/>
  </sheetPr>
  <dimension ref="A1:K34"/>
  <sheetViews>
    <sheetView showGridLines="0" showRowColHeaders="0" zoomScaleNormal="100" workbookViewId="0"/>
  </sheetViews>
  <sheetFormatPr defaultRowHeight="16.8" x14ac:dyDescent="0.4"/>
  <cols>
    <col min="1" max="1" width="59.5" customWidth="1"/>
    <col min="2" max="2" width="5.19921875" customWidth="1"/>
    <col min="3" max="3" width="58.69921875" customWidth="1"/>
  </cols>
  <sheetData>
    <row r="1" spans="1:11" ht="30" x14ac:dyDescent="0.5">
      <c r="A1" s="257" t="s">
        <v>3</v>
      </c>
    </row>
    <row r="2" spans="1:11" x14ac:dyDescent="0.4">
      <c r="A2" s="42"/>
    </row>
    <row r="3" spans="1:11" x14ac:dyDescent="0.4">
      <c r="A3" s="254"/>
      <c r="C3" s="3" t="s">
        <v>351</v>
      </c>
    </row>
    <row r="4" spans="1:11" x14ac:dyDescent="0.4">
      <c r="A4" s="261" t="s">
        <v>14</v>
      </c>
      <c r="C4" s="21" t="s">
        <v>359</v>
      </c>
      <c r="E4" s="29"/>
      <c r="K4" s="1"/>
    </row>
    <row r="5" spans="1:11" x14ac:dyDescent="0.4">
      <c r="A5" s="255" t="s">
        <v>0</v>
      </c>
      <c r="C5" s="73" t="s">
        <v>264</v>
      </c>
      <c r="D5" s="73" t="s">
        <v>412</v>
      </c>
      <c r="E5" s="73" t="s">
        <v>422</v>
      </c>
      <c r="H5" s="1"/>
      <c r="I5" s="1"/>
      <c r="J5" s="1"/>
      <c r="K5" s="1"/>
    </row>
    <row r="6" spans="1:11" x14ac:dyDescent="0.4">
      <c r="A6" s="11" t="s">
        <v>2</v>
      </c>
      <c r="C6" s="1" t="s">
        <v>252</v>
      </c>
      <c r="D6" s="1">
        <v>7829.7906387766589</v>
      </c>
      <c r="E6" s="1">
        <v>8072.6913042978213</v>
      </c>
      <c r="H6" s="1"/>
      <c r="I6" s="1"/>
      <c r="J6" s="1"/>
      <c r="K6" s="1"/>
    </row>
    <row r="7" spans="1:11" x14ac:dyDescent="0.4">
      <c r="A7" s="11" t="s">
        <v>4</v>
      </c>
      <c r="C7" s="74" t="s">
        <v>253</v>
      </c>
      <c r="D7" s="74">
        <v>4036.4618179288582</v>
      </c>
      <c r="E7" s="74">
        <v>4114.549124185025</v>
      </c>
      <c r="H7" s="1"/>
      <c r="I7" s="1"/>
      <c r="J7" s="1"/>
      <c r="K7" s="1"/>
    </row>
    <row r="8" spans="1:11" x14ac:dyDescent="0.4">
      <c r="A8" s="11" t="s">
        <v>6</v>
      </c>
      <c r="C8" s="1" t="s">
        <v>178</v>
      </c>
      <c r="D8" s="1">
        <v>2011.8699846066731</v>
      </c>
      <c r="E8" s="1">
        <v>2287.3184540572911</v>
      </c>
      <c r="H8" s="1"/>
      <c r="I8" s="1"/>
      <c r="J8" s="1"/>
      <c r="K8" s="1"/>
    </row>
    <row r="9" spans="1:11" x14ac:dyDescent="0.4">
      <c r="A9" s="11" t="s">
        <v>8</v>
      </c>
      <c r="C9" s="99" t="s">
        <v>184</v>
      </c>
      <c r="D9" s="111">
        <v>118.41030094406335</v>
      </c>
      <c r="E9" s="74">
        <v>125.27410312574621</v>
      </c>
      <c r="H9" s="1"/>
      <c r="I9" s="1"/>
      <c r="J9" s="1"/>
      <c r="K9" s="1"/>
    </row>
    <row r="10" spans="1:11" x14ac:dyDescent="0.4">
      <c r="A10" s="11" t="s">
        <v>10</v>
      </c>
      <c r="C10" s="1" t="s">
        <v>179</v>
      </c>
      <c r="D10" s="1">
        <v>1619.3038087545683</v>
      </c>
      <c r="E10" s="1">
        <v>1549.7365518107656</v>
      </c>
      <c r="H10" s="1"/>
      <c r="I10" s="1"/>
      <c r="J10" s="1"/>
      <c r="K10" s="1"/>
    </row>
    <row r="11" spans="1:11" x14ac:dyDescent="0.4">
      <c r="A11" s="11" t="s">
        <v>12</v>
      </c>
      <c r="C11" s="74" t="s">
        <v>254</v>
      </c>
      <c r="D11" s="74">
        <v>14855.813891181033</v>
      </c>
      <c r="E11" s="74">
        <v>15575.222585888649</v>
      </c>
      <c r="I11" s="1"/>
      <c r="J11" s="1"/>
      <c r="K11" s="1"/>
    </row>
    <row r="12" spans="1:11" x14ac:dyDescent="0.4">
      <c r="A12" s="11" t="s">
        <v>13</v>
      </c>
      <c r="C12" s="51" t="s">
        <v>255</v>
      </c>
      <c r="D12" s="12">
        <v>971.43824827965966</v>
      </c>
      <c r="E12" s="1">
        <v>184.68241744863496</v>
      </c>
      <c r="H12" s="1"/>
      <c r="I12" s="1"/>
      <c r="J12" s="1"/>
      <c r="K12" s="1"/>
    </row>
    <row r="13" spans="1:11" x14ac:dyDescent="0.4">
      <c r="A13" s="11" t="s">
        <v>1</v>
      </c>
      <c r="C13" s="74" t="s">
        <v>256</v>
      </c>
      <c r="D13" s="74">
        <v>1252.7952392160694</v>
      </c>
      <c r="E13" s="74">
        <v>1269.6141893948511</v>
      </c>
      <c r="H13" s="1"/>
    </row>
    <row r="14" spans="1:11" x14ac:dyDescent="0.4">
      <c r="A14" s="11" t="s">
        <v>3</v>
      </c>
      <c r="C14" s="16" t="s">
        <v>257</v>
      </c>
      <c r="D14" s="16">
        <f>D13+D11+D10+D8+D7+D6</f>
        <v>31606.035380463862</v>
      </c>
      <c r="E14" s="16">
        <f>E13+E11+E10+E8+E7+E6</f>
        <v>32869.132209634401</v>
      </c>
    </row>
    <row r="15" spans="1:11" x14ac:dyDescent="0.4">
      <c r="A15" s="284" t="s">
        <v>135</v>
      </c>
      <c r="C15" s="99" t="s">
        <v>258</v>
      </c>
      <c r="D15" s="85">
        <f>D14-D9</f>
        <v>31487.625079519799</v>
      </c>
      <c r="E15" s="85">
        <f>E14-E9</f>
        <v>32743.858106508655</v>
      </c>
      <c r="I15" s="1"/>
      <c r="J15" s="1"/>
      <c r="K15" s="1"/>
    </row>
    <row r="16" spans="1:11" x14ac:dyDescent="0.4">
      <c r="A16" s="283" t="s">
        <v>136</v>
      </c>
      <c r="C16" s="16" t="s">
        <v>259</v>
      </c>
      <c r="D16" s="16">
        <v>22074.156014743341</v>
      </c>
      <c r="E16" s="1">
        <v>25472.802139599073</v>
      </c>
      <c r="I16" s="1"/>
      <c r="J16" s="1"/>
      <c r="K16" s="1"/>
    </row>
    <row r="17" spans="1:11" x14ac:dyDescent="0.4">
      <c r="A17" s="284" t="s">
        <v>137</v>
      </c>
      <c r="C17" s="74" t="s">
        <v>260</v>
      </c>
      <c r="D17" s="74">
        <v>361.43401589799998</v>
      </c>
      <c r="E17" s="74">
        <v>394.53833212039996</v>
      </c>
      <c r="H17" s="1"/>
      <c r="I17" s="1"/>
      <c r="J17" s="1"/>
      <c r="K17" s="1"/>
    </row>
    <row r="18" spans="1:11" x14ac:dyDescent="0.4">
      <c r="A18" s="11" t="s">
        <v>5</v>
      </c>
      <c r="C18" s="1" t="s">
        <v>205</v>
      </c>
      <c r="D18" s="1">
        <v>572.88805789279991</v>
      </c>
      <c r="E18" s="1">
        <v>698.18248668451997</v>
      </c>
      <c r="H18" s="1"/>
      <c r="I18" s="1"/>
      <c r="J18" s="1"/>
      <c r="K18" s="1"/>
    </row>
    <row r="19" spans="1:11" x14ac:dyDescent="0.4">
      <c r="A19" s="11" t="s">
        <v>7</v>
      </c>
      <c r="C19" s="99" t="s">
        <v>206</v>
      </c>
      <c r="D19" s="85">
        <v>322.25018972092312</v>
      </c>
      <c r="E19" s="74">
        <v>389.01753448421255</v>
      </c>
      <c r="H19" s="1"/>
      <c r="I19" s="1"/>
      <c r="J19" s="1"/>
      <c r="K19" s="1"/>
    </row>
    <row r="20" spans="1:11" x14ac:dyDescent="0.4">
      <c r="A20" s="11" t="s">
        <v>9</v>
      </c>
      <c r="C20" s="1" t="s">
        <v>207</v>
      </c>
      <c r="D20" s="1">
        <v>1104.6228838689999</v>
      </c>
      <c r="E20" s="1">
        <v>1255.4690373469996</v>
      </c>
      <c r="H20" s="1"/>
      <c r="I20" s="1"/>
      <c r="J20" s="1"/>
      <c r="K20" s="1"/>
    </row>
    <row r="21" spans="1:11" x14ac:dyDescent="0.4">
      <c r="A21" s="59" t="s">
        <v>11</v>
      </c>
      <c r="C21" s="74" t="s">
        <v>208</v>
      </c>
      <c r="D21" s="74">
        <v>721.53425770140007</v>
      </c>
      <c r="E21" s="74">
        <v>750.22490787909987</v>
      </c>
      <c r="I21" s="1"/>
      <c r="J21" s="1"/>
      <c r="K21" s="1"/>
    </row>
    <row r="22" spans="1:11" x14ac:dyDescent="0.4">
      <c r="A22" s="60"/>
      <c r="C22" s="1" t="s">
        <v>209</v>
      </c>
      <c r="D22" s="1">
        <v>8882.612532793999</v>
      </c>
      <c r="E22" s="1">
        <v>6314.0960932070011</v>
      </c>
      <c r="I22" s="1"/>
      <c r="J22" s="1"/>
      <c r="K22" s="1"/>
    </row>
    <row r="23" spans="1:11" x14ac:dyDescent="0.4">
      <c r="A23" s="60"/>
      <c r="C23" s="74" t="s">
        <v>211</v>
      </c>
      <c r="D23" s="74">
        <v>428.01627505944998</v>
      </c>
      <c r="E23" s="74">
        <v>473.22346851127998</v>
      </c>
    </row>
    <row r="24" spans="1:11" x14ac:dyDescent="0.4">
      <c r="A24" s="60"/>
      <c r="C24" s="16" t="s">
        <v>261</v>
      </c>
      <c r="D24" s="16">
        <f>D23+D22+D21+D20+D18+D17</f>
        <v>12071.108023214649</v>
      </c>
      <c r="E24" s="16">
        <f>E23+E22+E21+E20+E18+E17</f>
        <v>9885.7343257493012</v>
      </c>
      <c r="I24" s="1"/>
      <c r="J24" s="1"/>
      <c r="K24" s="1"/>
    </row>
    <row r="25" spans="1:11" x14ac:dyDescent="0.4">
      <c r="A25" s="60"/>
      <c r="C25" s="99" t="s">
        <v>262</v>
      </c>
      <c r="D25" s="85">
        <f>D24-D19</f>
        <v>11748.857833493727</v>
      </c>
      <c r="E25" s="85">
        <f>E24-E19</f>
        <v>9496.7167912650893</v>
      </c>
      <c r="H25" s="1"/>
      <c r="I25" s="1"/>
      <c r="J25" s="1"/>
      <c r="K25" s="1"/>
    </row>
    <row r="26" spans="1:11" x14ac:dyDescent="0.4">
      <c r="A26" s="60"/>
      <c r="H26" s="1"/>
    </row>
    <row r="27" spans="1:11" x14ac:dyDescent="0.4">
      <c r="A27" s="60"/>
      <c r="I27" s="1"/>
      <c r="J27" s="1"/>
      <c r="K27" s="1"/>
    </row>
    <row r="28" spans="1:11" x14ac:dyDescent="0.4">
      <c r="A28" s="60"/>
      <c r="H28" s="1"/>
      <c r="I28" s="1"/>
      <c r="J28" s="1"/>
      <c r="K28" s="1"/>
    </row>
    <row r="29" spans="1:11" x14ac:dyDescent="0.4">
      <c r="A29" s="60"/>
      <c r="H29" s="1"/>
    </row>
    <row r="30" spans="1:11" x14ac:dyDescent="0.4">
      <c r="A30" s="60"/>
    </row>
    <row r="31" spans="1:11" x14ac:dyDescent="0.4">
      <c r="A31" s="60"/>
    </row>
    <row r="32" spans="1:11" x14ac:dyDescent="0.4">
      <c r="A32" s="60"/>
    </row>
    <row r="33" spans="1:1" x14ac:dyDescent="0.4">
      <c r="A33" s="60"/>
    </row>
    <row r="34" spans="1:1" x14ac:dyDescent="0.4">
      <c r="A34" s="60"/>
    </row>
  </sheetData>
  <hyperlinks>
    <hyperlink ref="A19" location="'Regional utveckling'!A1" display="Regional utveckling" xr:uid="{00000000-0004-0000-3700-000000000000}"/>
    <hyperlink ref="A18" location="'Läkemedel'!A1" display="Läkemedel" xr:uid="{00000000-0004-0000-3700-000001000000}"/>
    <hyperlink ref="A14" location="'Övrig hälso- och sjukvård'!A1" display="Övrig hälso- och sjukvård" xr:uid="{00000000-0004-0000-3700-000002000000}"/>
    <hyperlink ref="A13" location="'Tandvård'!A1" display="Tandvård" xr:uid="{00000000-0004-0000-3700-000003000000}"/>
    <hyperlink ref="A12" location="'Specialiserad psykiatrisk vård'!A1" display="Specialiserad psykiatrisk vård" xr:uid="{00000000-0004-0000-3700-000004000000}"/>
    <hyperlink ref="A11" location="'Specialiserad somatisk vård'!A1" display="Specialiserad somatisk vård" xr:uid="{00000000-0004-0000-3700-000005000000}"/>
    <hyperlink ref="A10" location="'Vårdcentraler'!A1" display="Vårdcentraler" xr:uid="{00000000-0004-0000-3700-000006000000}"/>
    <hyperlink ref="A9" location="'Primärvård'!A1" display="Primärvård" xr:uid="{00000000-0004-0000-3700-000007000000}"/>
    <hyperlink ref="A8" location="'Vårdplatser'!A1" display="Vårdplatser" xr:uid="{00000000-0004-0000-3700-000008000000}"/>
    <hyperlink ref="A7" location="'Hälso- och sjukvård'!A1" display="Hälso- och sjukvård" xr:uid="{00000000-0004-0000-3700-000009000000}"/>
    <hyperlink ref="A6" location="'Kostnader och intäkter'!A1" display="Kostnader för" xr:uid="{00000000-0004-0000-3700-00000A000000}"/>
    <hyperlink ref="A5" location="'Regionernas ekonomi'!A1" display="Regionernas ekonomi" xr:uid="{00000000-0004-0000-3700-00000B000000}"/>
    <hyperlink ref="A20" location="'Trafik och infrastruktur'!A1" display="Trafik och infrastruktur, samt allmän regional utveckling" xr:uid="{00000000-0004-0000-3700-00000C000000}"/>
    <hyperlink ref="A21" location="'Utbildning och kultur'!A1" display="Utbildning och kultur" xr:uid="{00000000-0004-0000-3700-00000D000000}"/>
    <hyperlink ref="A4" location="Innehåll!A1" display="Innehåll" xr:uid="{00000000-0004-0000-3700-00000E000000}"/>
    <hyperlink ref="A15" location="'Övrig hälso- och sjukvård 1'!A1" display="Övrig hälso- och sjukvård 1" xr:uid="{D19B0D43-9989-4746-AADA-CA3D43CE7E51}"/>
    <hyperlink ref="A16" location="'Övrig hälso- och sjukvård 2'!A1" display="Övrig hälso- och sjukvård 2" xr:uid="{61781D68-EF97-440F-9EB9-A456634AD72A}"/>
    <hyperlink ref="A17" location="'Övrig hälso- och sjukvård 3'!A1" display="Övrig hälso- och sjukvård 3" xr:uid="{73897FE3-DF86-4A55-80B5-56FD4BB12BF5}"/>
  </hyperlinks>
  <pageMargins left="0.7" right="0.7" top="0.75" bottom="0.75" header="0.3" footer="0.3"/>
  <pageSetup paperSize="9" orientation="landscape" r:id="rId1"/>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62">
    <tabColor theme="8"/>
  </sheetPr>
  <dimension ref="A1:N53"/>
  <sheetViews>
    <sheetView showGridLines="0" showRowColHeaders="0" zoomScaleNormal="100" workbookViewId="0"/>
  </sheetViews>
  <sheetFormatPr defaultRowHeight="16.8" x14ac:dyDescent="0.4"/>
  <cols>
    <col min="1" max="1" width="59.5" customWidth="1"/>
    <col min="2" max="2" width="5.19921875" customWidth="1"/>
    <col min="3" max="3" width="19.19921875" customWidth="1"/>
  </cols>
  <sheetData>
    <row r="1" spans="1:3" ht="30" x14ac:dyDescent="0.5">
      <c r="A1" s="257" t="s">
        <v>3</v>
      </c>
    </row>
    <row r="2" spans="1:3" x14ac:dyDescent="0.4">
      <c r="A2" s="42"/>
    </row>
    <row r="3" spans="1:3" x14ac:dyDescent="0.4">
      <c r="A3" s="254"/>
      <c r="C3" s="3" t="s">
        <v>478</v>
      </c>
    </row>
    <row r="4" spans="1:3" x14ac:dyDescent="0.4">
      <c r="A4" s="261" t="s">
        <v>14</v>
      </c>
      <c r="C4" s="3" t="s">
        <v>351</v>
      </c>
    </row>
    <row r="5" spans="1:3" x14ac:dyDescent="0.4">
      <c r="A5" s="255" t="s">
        <v>0</v>
      </c>
      <c r="C5" s="21" t="s">
        <v>295</v>
      </c>
    </row>
    <row r="6" spans="1:3" x14ac:dyDescent="0.4">
      <c r="A6" s="11" t="s">
        <v>2</v>
      </c>
    </row>
    <row r="7" spans="1:3" x14ac:dyDescent="0.4">
      <c r="A7" s="11" t="s">
        <v>4</v>
      </c>
    </row>
    <row r="8" spans="1:3" x14ac:dyDescent="0.4">
      <c r="A8" s="11" t="s">
        <v>6</v>
      </c>
    </row>
    <row r="9" spans="1:3" x14ac:dyDescent="0.4">
      <c r="A9" s="11" t="s">
        <v>8</v>
      </c>
    </row>
    <row r="10" spans="1:3" x14ac:dyDescent="0.4">
      <c r="A10" s="11" t="s">
        <v>10</v>
      </c>
    </row>
    <row r="11" spans="1:3" x14ac:dyDescent="0.4">
      <c r="A11" s="11" t="s">
        <v>12</v>
      </c>
    </row>
    <row r="12" spans="1:3" x14ac:dyDescent="0.4">
      <c r="A12" s="11" t="s">
        <v>13</v>
      </c>
    </row>
    <row r="13" spans="1:3" x14ac:dyDescent="0.4">
      <c r="A13" s="11" t="s">
        <v>1</v>
      </c>
    </row>
    <row r="14" spans="1:3" x14ac:dyDescent="0.4">
      <c r="A14" s="11" t="s">
        <v>3</v>
      </c>
    </row>
    <row r="15" spans="1:3" x14ac:dyDescent="0.4">
      <c r="A15" s="284" t="s">
        <v>135</v>
      </c>
    </row>
    <row r="16" spans="1:3" x14ac:dyDescent="0.4">
      <c r="A16" s="284" t="s">
        <v>136</v>
      </c>
    </row>
    <row r="17" spans="1:14" x14ac:dyDescent="0.4">
      <c r="A17" s="283" t="s">
        <v>137</v>
      </c>
    </row>
    <row r="18" spans="1:14" x14ac:dyDescent="0.4">
      <c r="A18" s="11" t="s">
        <v>5</v>
      </c>
    </row>
    <row r="19" spans="1:14" x14ac:dyDescent="0.4">
      <c r="A19" s="11" t="s">
        <v>7</v>
      </c>
    </row>
    <row r="20" spans="1:14" x14ac:dyDescent="0.4">
      <c r="A20" s="11" t="s">
        <v>9</v>
      </c>
    </row>
    <row r="21" spans="1:14" x14ac:dyDescent="0.4">
      <c r="A21" s="59" t="s">
        <v>11</v>
      </c>
    </row>
    <row r="22" spans="1:14" x14ac:dyDescent="0.4">
      <c r="A22" s="60"/>
    </row>
    <row r="23" spans="1:14" x14ac:dyDescent="0.4">
      <c r="A23" s="60"/>
    </row>
    <row r="24" spans="1:14" x14ac:dyDescent="0.4">
      <c r="A24" s="60"/>
    </row>
    <row r="25" spans="1:14" x14ac:dyDescent="0.4">
      <c r="A25" s="60"/>
    </row>
    <row r="26" spans="1:14" x14ac:dyDescent="0.4">
      <c r="A26" s="60"/>
      <c r="C26" s="73" t="s">
        <v>57</v>
      </c>
      <c r="D26" s="73" t="s">
        <v>412</v>
      </c>
      <c r="E26" s="73" t="s">
        <v>422</v>
      </c>
      <c r="F26" s="199" t="str">
        <f>CONCATENATE("Riket ",E26)</f>
        <v>Riket 2022</v>
      </c>
    </row>
    <row r="27" spans="1:14" x14ac:dyDescent="0.4">
      <c r="A27" s="60"/>
      <c r="C27" s="1" t="s">
        <v>47</v>
      </c>
      <c r="D27" s="1">
        <v>2209.3966434230078</v>
      </c>
      <c r="E27" s="1">
        <v>2232.762178451304</v>
      </c>
      <c r="F27" s="15">
        <f t="shared" ref="F27:F47" si="0">$E$48</f>
        <v>2459.758286421486</v>
      </c>
      <c r="K27" s="1"/>
    </row>
    <row r="28" spans="1:14" x14ac:dyDescent="0.4">
      <c r="A28" s="60"/>
      <c r="C28" s="74" t="s">
        <v>49</v>
      </c>
      <c r="D28" s="74">
        <v>2058.0923787295014</v>
      </c>
      <c r="E28" s="74">
        <v>2887.5766817576032</v>
      </c>
      <c r="F28" s="15">
        <f t="shared" si="0"/>
        <v>2459.758286421486</v>
      </c>
      <c r="K28" s="1"/>
    </row>
    <row r="29" spans="1:14" x14ac:dyDescent="0.4">
      <c r="A29" s="60"/>
      <c r="C29" s="1" t="s">
        <v>48</v>
      </c>
      <c r="D29" s="1">
        <v>1722.9896521217624</v>
      </c>
      <c r="E29" s="1">
        <v>1761.5991221749966</v>
      </c>
      <c r="F29" s="15">
        <f t="shared" si="0"/>
        <v>2459.758286421486</v>
      </c>
      <c r="K29" s="1"/>
    </row>
    <row r="30" spans="1:14" x14ac:dyDescent="0.4">
      <c r="A30" s="60"/>
      <c r="C30" s="74" t="s">
        <v>56</v>
      </c>
      <c r="D30" s="74">
        <v>2214.1604074055149</v>
      </c>
      <c r="E30" s="74">
        <v>2163.5389648917594</v>
      </c>
      <c r="F30" s="15">
        <f t="shared" si="0"/>
        <v>2459.758286421486</v>
      </c>
      <c r="K30" s="1"/>
    </row>
    <row r="31" spans="1:14" x14ac:dyDescent="0.4">
      <c r="A31" s="60"/>
      <c r="C31" s="1" t="s">
        <v>42</v>
      </c>
      <c r="D31" s="1">
        <v>2465.3922736825189</v>
      </c>
      <c r="E31" s="1">
        <v>2576.4467791706061</v>
      </c>
      <c r="F31" s="15">
        <f t="shared" si="0"/>
        <v>2459.758286421486</v>
      </c>
      <c r="K31" s="1"/>
    </row>
    <row r="32" spans="1:14" x14ac:dyDescent="0.4">
      <c r="A32" s="60"/>
      <c r="C32" s="74" t="s">
        <v>44</v>
      </c>
      <c r="D32" s="74">
        <v>1991.737975804072</v>
      </c>
      <c r="E32" s="74">
        <v>2040.7663885286418</v>
      </c>
      <c r="F32" s="15">
        <f t="shared" si="0"/>
        <v>2459.758286421486</v>
      </c>
      <c r="K32" s="1"/>
      <c r="M32" s="30"/>
      <c r="N32" s="30"/>
    </row>
    <row r="33" spans="1:14" x14ac:dyDescent="0.4">
      <c r="A33" s="60"/>
      <c r="C33" s="1" t="s">
        <v>43</v>
      </c>
      <c r="D33" s="1">
        <v>1772.0238697279256</v>
      </c>
      <c r="E33" s="1">
        <v>2401.9926446544564</v>
      </c>
      <c r="F33" s="15">
        <f t="shared" si="0"/>
        <v>2459.758286421486</v>
      </c>
      <c r="K33" s="1"/>
      <c r="M33" s="30"/>
      <c r="N33" s="30"/>
    </row>
    <row r="34" spans="1:14" x14ac:dyDescent="0.4">
      <c r="A34" s="60"/>
      <c r="C34" s="74" t="s">
        <v>38</v>
      </c>
      <c r="D34" s="74">
        <v>3590.1050802445861</v>
      </c>
      <c r="E34" s="74">
        <v>3645.3991139881973</v>
      </c>
      <c r="F34" s="15">
        <f t="shared" si="0"/>
        <v>2459.758286421486</v>
      </c>
      <c r="K34" s="1"/>
      <c r="M34" s="30"/>
      <c r="N34" s="30"/>
    </row>
    <row r="35" spans="1:14" x14ac:dyDescent="0.4">
      <c r="C35" s="1" t="s">
        <v>36</v>
      </c>
      <c r="D35" s="1">
        <v>2422.3434442577877</v>
      </c>
      <c r="E35" s="1">
        <v>2422.6930134055688</v>
      </c>
      <c r="F35" s="15">
        <f t="shared" si="0"/>
        <v>2459.758286421486</v>
      </c>
      <c r="K35" s="1"/>
      <c r="M35" s="30"/>
      <c r="N35" s="30"/>
    </row>
    <row r="36" spans="1:14" x14ac:dyDescent="0.4">
      <c r="C36" s="74" t="s">
        <v>46</v>
      </c>
      <c r="D36" s="74">
        <v>1667.1123232971461</v>
      </c>
      <c r="E36" s="74">
        <v>1867.7718607122556</v>
      </c>
      <c r="F36" s="15">
        <f t="shared" si="0"/>
        <v>2459.758286421486</v>
      </c>
      <c r="K36" s="1"/>
      <c r="M36" s="30"/>
      <c r="N36" s="30"/>
    </row>
    <row r="37" spans="1:14" x14ac:dyDescent="0.4">
      <c r="C37" s="1" t="s">
        <v>40</v>
      </c>
      <c r="D37" s="1">
        <v>2281.6405280284971</v>
      </c>
      <c r="E37" s="1">
        <v>2373.7400734548792</v>
      </c>
      <c r="F37" s="15">
        <f t="shared" si="0"/>
        <v>2459.758286421486</v>
      </c>
      <c r="K37" s="1"/>
      <c r="M37" s="30"/>
      <c r="N37" s="30"/>
    </row>
    <row r="38" spans="1:14" x14ac:dyDescent="0.4">
      <c r="C38" s="74" t="s">
        <v>54</v>
      </c>
      <c r="D38" s="74">
        <v>2329.7011391751425</v>
      </c>
      <c r="E38" s="74">
        <v>2853.8838749590595</v>
      </c>
      <c r="F38" s="15">
        <f t="shared" si="0"/>
        <v>2459.758286421486</v>
      </c>
      <c r="K38" s="1"/>
      <c r="M38" s="30"/>
      <c r="N38" s="30"/>
    </row>
    <row r="39" spans="1:14" x14ac:dyDescent="0.4">
      <c r="C39" s="1" t="s">
        <v>50</v>
      </c>
      <c r="D39" s="1">
        <v>2988.478987337392</v>
      </c>
      <c r="E39" s="1">
        <v>3329.6536787932782</v>
      </c>
      <c r="F39" s="15">
        <f t="shared" si="0"/>
        <v>2459.758286421486</v>
      </c>
      <c r="K39" s="1"/>
      <c r="M39" s="30"/>
      <c r="N39" s="30"/>
    </row>
    <row r="40" spans="1:14" x14ac:dyDescent="0.4">
      <c r="C40" s="74" t="s">
        <v>55</v>
      </c>
      <c r="D40" s="74">
        <v>2575.0345510965085</v>
      </c>
      <c r="E40" s="74">
        <v>2839.7645009942426</v>
      </c>
      <c r="F40" s="15">
        <f t="shared" si="0"/>
        <v>2459.758286421486</v>
      </c>
      <c r="K40" s="1"/>
      <c r="M40" s="30"/>
      <c r="N40" s="30"/>
    </row>
    <row r="41" spans="1:14" x14ac:dyDescent="0.4">
      <c r="C41" s="1" t="s">
        <v>53</v>
      </c>
      <c r="D41" s="1">
        <v>1896.2816390469125</v>
      </c>
      <c r="E41" s="1">
        <v>2725.2033215419306</v>
      </c>
      <c r="F41" s="15">
        <f t="shared" si="0"/>
        <v>2459.758286421486</v>
      </c>
      <c r="K41" s="1"/>
      <c r="M41" s="30"/>
      <c r="N41" s="30"/>
    </row>
    <row r="42" spans="1:14" x14ac:dyDescent="0.4">
      <c r="C42" s="74" t="s">
        <v>37</v>
      </c>
      <c r="D42" s="74">
        <v>3186.6901073904164</v>
      </c>
      <c r="E42" s="74">
        <v>3249.9739863341542</v>
      </c>
      <c r="F42" s="15">
        <f t="shared" si="0"/>
        <v>2459.758286421486</v>
      </c>
      <c r="K42" s="1"/>
      <c r="M42" s="30"/>
      <c r="N42" s="30"/>
    </row>
    <row r="43" spans="1:14" x14ac:dyDescent="0.4">
      <c r="C43" s="1" t="s">
        <v>39</v>
      </c>
      <c r="D43" s="1">
        <v>2369.9729294880926</v>
      </c>
      <c r="E43" s="1">
        <v>2164.7281560831643</v>
      </c>
      <c r="F43" s="15">
        <f t="shared" si="0"/>
        <v>2459.758286421486</v>
      </c>
      <c r="K43" s="1"/>
      <c r="M43" s="30"/>
      <c r="N43" s="30"/>
    </row>
    <row r="44" spans="1:14" x14ac:dyDescent="0.4">
      <c r="C44" s="74" t="s">
        <v>52</v>
      </c>
      <c r="D44" s="74">
        <v>2268.6973009054313</v>
      </c>
      <c r="E44" s="74">
        <v>2408.8956487780815</v>
      </c>
      <c r="F44" s="15">
        <f t="shared" si="0"/>
        <v>2459.758286421486</v>
      </c>
      <c r="K44" s="1"/>
      <c r="M44" s="30"/>
      <c r="N44" s="30"/>
    </row>
    <row r="45" spans="1:14" x14ac:dyDescent="0.4">
      <c r="C45" s="1" t="s">
        <v>41</v>
      </c>
      <c r="D45" s="1">
        <v>2589.849606978963</v>
      </c>
      <c r="E45" s="1">
        <v>2977.312127835984</v>
      </c>
      <c r="F45" s="15">
        <f t="shared" si="0"/>
        <v>2459.758286421486</v>
      </c>
      <c r="K45" s="1"/>
      <c r="M45" s="30"/>
      <c r="N45" s="30"/>
    </row>
    <row r="46" spans="1:14" x14ac:dyDescent="0.4">
      <c r="C46" s="74" t="s">
        <v>51</v>
      </c>
      <c r="D46" s="74">
        <v>2436.5992504452529</v>
      </c>
      <c r="E46" s="74">
        <v>2747.0638267069617</v>
      </c>
      <c r="F46" s="15">
        <f t="shared" si="0"/>
        <v>2459.758286421486</v>
      </c>
      <c r="K46" s="1"/>
      <c r="M46" s="30"/>
      <c r="N46" s="30"/>
    </row>
    <row r="47" spans="1:14" x14ac:dyDescent="0.4">
      <c r="C47" s="1" t="s">
        <v>45</v>
      </c>
      <c r="D47" s="1">
        <v>2775.408201271161</v>
      </c>
      <c r="E47" s="1">
        <v>3182.4767133403161</v>
      </c>
      <c r="F47" s="15">
        <f t="shared" si="0"/>
        <v>2459.758286421486</v>
      </c>
      <c r="K47" s="1"/>
      <c r="M47" s="30"/>
      <c r="N47" s="30"/>
    </row>
    <row r="48" spans="1:14" x14ac:dyDescent="0.4">
      <c r="C48" s="75" t="s">
        <v>58</v>
      </c>
      <c r="D48" s="75">
        <v>2225.781540206744</v>
      </c>
      <c r="E48" s="75">
        <v>2459.758286421486</v>
      </c>
      <c r="F48" s="15"/>
      <c r="K48" s="1"/>
      <c r="M48" s="30"/>
      <c r="N48" s="30"/>
    </row>
    <row r="49" spans="13:14" x14ac:dyDescent="0.4">
      <c r="M49" s="30"/>
      <c r="N49" s="30"/>
    </row>
    <row r="50" spans="13:14" x14ac:dyDescent="0.4">
      <c r="M50" s="30"/>
      <c r="N50" s="30"/>
    </row>
    <row r="51" spans="13:14" x14ac:dyDescent="0.4">
      <c r="M51" s="30"/>
      <c r="N51" s="30"/>
    </row>
    <row r="52" spans="13:14" x14ac:dyDescent="0.4">
      <c r="M52" s="30"/>
      <c r="N52" s="30"/>
    </row>
    <row r="53" spans="13:14" x14ac:dyDescent="0.4">
      <c r="M53" s="30"/>
      <c r="N53" s="30"/>
    </row>
  </sheetData>
  <hyperlinks>
    <hyperlink ref="A19" location="'Regional utveckling'!A1" display="Regional utveckling" xr:uid="{00000000-0004-0000-3800-000000000000}"/>
    <hyperlink ref="A18" location="'Läkemedel'!A1" display="Läkemedel" xr:uid="{00000000-0004-0000-3800-000001000000}"/>
    <hyperlink ref="A14" location="'Övrig hälso- och sjukvård'!A1" display="Övrig hälso- och sjukvård" xr:uid="{00000000-0004-0000-3800-000002000000}"/>
    <hyperlink ref="A13" location="'Tandvård'!A1" display="Tandvård" xr:uid="{00000000-0004-0000-3800-000003000000}"/>
    <hyperlink ref="A12" location="'Specialiserad psykiatrisk vård'!A1" display="Specialiserad psykiatrisk vård" xr:uid="{00000000-0004-0000-3800-000004000000}"/>
    <hyperlink ref="A11" location="'Specialiserad somatisk vård'!A1" display="Specialiserad somatisk vård" xr:uid="{00000000-0004-0000-3800-000005000000}"/>
    <hyperlink ref="A10" location="'Vårdcentraler'!A1" display="Vårdcentraler" xr:uid="{00000000-0004-0000-3800-000006000000}"/>
    <hyperlink ref="A9" location="'Primärvård'!A1" display="Primärvård" xr:uid="{00000000-0004-0000-3800-000007000000}"/>
    <hyperlink ref="A8" location="'Vårdplatser'!A1" display="Vårdplatser" xr:uid="{00000000-0004-0000-3800-000008000000}"/>
    <hyperlink ref="A7" location="'Hälso- och sjukvård'!A1" display="Hälso- och sjukvård" xr:uid="{00000000-0004-0000-3800-000009000000}"/>
    <hyperlink ref="A6" location="'Kostnader och intäkter'!A1" display="Kostnader för" xr:uid="{00000000-0004-0000-3800-00000A000000}"/>
    <hyperlink ref="A5" location="'Regionernas ekonomi'!A1" display="Regionernas ekonomi" xr:uid="{00000000-0004-0000-3800-00000B000000}"/>
    <hyperlink ref="A20" location="'Trafik och infrastruktur'!A1" display="Trafik och infrastruktur, samt allmän regional utveckling" xr:uid="{00000000-0004-0000-3800-00000C000000}"/>
    <hyperlink ref="A21" location="'Utbildning och kultur'!A1" display="Utbildning och kultur" xr:uid="{00000000-0004-0000-3800-00000D000000}"/>
    <hyperlink ref="A4" location="Innehåll!A1" display="Innehåll" xr:uid="{00000000-0004-0000-3800-00000E000000}"/>
    <hyperlink ref="A15" location="'Övrig hälso- och sjukvård 1'!A1" display="Övrig hälso- och sjukvård 1" xr:uid="{64F68568-9310-4392-9E52-C424DB09B9EE}"/>
    <hyperlink ref="A16" location="'Övrig hälso- och sjukvård 2'!A1" display="Övrig hälso- och sjukvård 2" xr:uid="{CE0E3406-ED33-4B57-BB55-27AC990A0B9A}"/>
    <hyperlink ref="A17" location="'Övrig hälso- och sjukvård 3'!A1" display="Övrig hälso- och sjukvård 3" xr:uid="{921E4E00-692C-4DBE-BACC-D078D7CC627E}"/>
  </hyperlinks>
  <pageMargins left="0.70866141732283472" right="0.70866141732283472" top="0.74803149606299213" bottom="0.74803149606299213" header="0.31496062992125984" footer="0.31496062992125984"/>
  <pageSetup paperSize="9" orientation="landscape" r:id="rId1"/>
  <rowBreaks count="1" manualBreakCount="1">
    <brk id="24" max="16383" man="1"/>
  </rowBreaks>
  <colBreaks count="1" manualBreakCount="1">
    <brk id="2" max="1048575" man="1"/>
  </colBreaks>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36">
    <tabColor rgb="FFFFCCFF"/>
  </sheetPr>
  <dimension ref="A1:K34"/>
  <sheetViews>
    <sheetView showGridLines="0" showRowColHeaders="0" zoomScaleNormal="100" workbookViewId="0"/>
  </sheetViews>
  <sheetFormatPr defaultRowHeight="16.8" x14ac:dyDescent="0.4"/>
  <cols>
    <col min="1" max="1" width="59.5" customWidth="1"/>
    <col min="2" max="2" width="5.19921875" customWidth="1"/>
  </cols>
  <sheetData>
    <row r="1" spans="1:11" ht="30" x14ac:dyDescent="0.5">
      <c r="A1" s="257" t="s">
        <v>5</v>
      </c>
    </row>
    <row r="2" spans="1:11" x14ac:dyDescent="0.4">
      <c r="A2" s="42"/>
    </row>
    <row r="3" spans="1:11" x14ac:dyDescent="0.4">
      <c r="A3" s="254"/>
      <c r="C3" s="3" t="s">
        <v>361</v>
      </c>
    </row>
    <row r="4" spans="1:11" x14ac:dyDescent="0.4">
      <c r="A4" s="261" t="s">
        <v>14</v>
      </c>
    </row>
    <row r="5" spans="1:11" x14ac:dyDescent="0.4">
      <c r="A5" s="255" t="s">
        <v>0</v>
      </c>
    </row>
    <row r="6" spans="1:11" x14ac:dyDescent="0.4">
      <c r="A6" s="11" t="s">
        <v>2</v>
      </c>
      <c r="C6" s="210"/>
      <c r="D6" s="210"/>
      <c r="E6" s="210"/>
      <c r="F6" s="210"/>
      <c r="G6" s="210"/>
      <c r="H6" s="210"/>
      <c r="I6" s="210"/>
      <c r="J6" s="37"/>
      <c r="K6" s="37"/>
    </row>
    <row r="7" spans="1:11" x14ac:dyDescent="0.4">
      <c r="A7" s="11" t="s">
        <v>4</v>
      </c>
      <c r="C7" s="210"/>
      <c r="D7" s="210"/>
      <c r="E7" s="210"/>
      <c r="F7" s="210"/>
      <c r="G7" s="210"/>
      <c r="H7" s="210"/>
      <c r="I7" s="210"/>
      <c r="J7" s="37"/>
      <c r="K7" s="37"/>
    </row>
    <row r="8" spans="1:11" x14ac:dyDescent="0.4">
      <c r="A8" s="11" t="s">
        <v>6</v>
      </c>
      <c r="C8" s="210"/>
      <c r="D8" s="210"/>
      <c r="E8" s="210"/>
      <c r="F8" s="210"/>
      <c r="G8" s="210"/>
      <c r="H8" s="210"/>
      <c r="I8" s="210"/>
      <c r="J8" s="37"/>
      <c r="K8" s="37"/>
    </row>
    <row r="9" spans="1:11" x14ac:dyDescent="0.4">
      <c r="A9" s="11" t="s">
        <v>8</v>
      </c>
      <c r="C9" s="210"/>
      <c r="D9" s="210"/>
      <c r="E9" s="210"/>
      <c r="F9" s="210"/>
      <c r="G9" s="210"/>
      <c r="H9" s="210"/>
      <c r="I9" s="210"/>
      <c r="J9" s="37"/>
      <c r="K9" s="37"/>
    </row>
    <row r="10" spans="1:11" x14ac:dyDescent="0.4">
      <c r="A10" s="11" t="s">
        <v>10</v>
      </c>
      <c r="C10" s="210"/>
      <c r="D10" s="210"/>
      <c r="E10" s="210"/>
      <c r="F10" s="210"/>
      <c r="G10" s="210"/>
      <c r="H10" s="210"/>
      <c r="I10" s="210"/>
      <c r="J10" s="37"/>
      <c r="K10" s="37"/>
    </row>
    <row r="11" spans="1:11" x14ac:dyDescent="0.4">
      <c r="A11" s="11" t="s">
        <v>12</v>
      </c>
      <c r="C11" s="210"/>
      <c r="D11" s="210"/>
      <c r="E11" s="210"/>
      <c r="F11" s="210"/>
      <c r="G11" s="210"/>
      <c r="H11" s="210"/>
      <c r="I11" s="210"/>
      <c r="J11" s="37"/>
      <c r="K11" s="37"/>
    </row>
    <row r="12" spans="1:11" x14ac:dyDescent="0.4">
      <c r="A12" s="11" t="s">
        <v>13</v>
      </c>
      <c r="C12" s="210"/>
      <c r="D12" s="210"/>
      <c r="E12" s="210"/>
      <c r="F12" s="210"/>
      <c r="G12" s="210"/>
      <c r="H12" s="210"/>
      <c r="I12" s="210"/>
      <c r="J12" s="37"/>
      <c r="K12" s="37"/>
    </row>
    <row r="13" spans="1:11" x14ac:dyDescent="0.4">
      <c r="A13" s="11" t="s">
        <v>1</v>
      </c>
      <c r="C13" s="210"/>
      <c r="D13" s="210"/>
      <c r="E13" s="210"/>
      <c r="F13" s="210"/>
      <c r="G13" s="210"/>
      <c r="H13" s="210"/>
      <c r="I13" s="210"/>
      <c r="J13" s="37"/>
      <c r="K13" s="37"/>
    </row>
    <row r="14" spans="1:11" x14ac:dyDescent="0.4">
      <c r="A14" s="11" t="s">
        <v>3</v>
      </c>
      <c r="C14" s="210"/>
      <c r="D14" s="210"/>
      <c r="E14" s="210"/>
      <c r="F14" s="210"/>
      <c r="G14" s="210"/>
      <c r="H14" s="210"/>
      <c r="I14" s="210"/>
      <c r="J14" s="37"/>
      <c r="K14" s="37"/>
    </row>
    <row r="15" spans="1:11" x14ac:dyDescent="0.4">
      <c r="A15" s="18" t="s">
        <v>5</v>
      </c>
      <c r="C15" s="210"/>
      <c r="D15" s="210"/>
      <c r="E15" s="210"/>
      <c r="F15" s="210"/>
      <c r="G15" s="210"/>
      <c r="H15" s="210"/>
      <c r="I15" s="210"/>
      <c r="J15" s="37"/>
      <c r="K15" s="37"/>
    </row>
    <row r="16" spans="1:11" x14ac:dyDescent="0.4">
      <c r="A16" s="284" t="s">
        <v>138</v>
      </c>
      <c r="C16" s="210"/>
      <c r="D16" s="210"/>
      <c r="E16" s="210"/>
      <c r="F16" s="210"/>
      <c r="G16" s="210"/>
      <c r="H16" s="210"/>
      <c r="I16" s="210"/>
      <c r="J16" s="37"/>
      <c r="K16" s="37"/>
    </row>
    <row r="17" spans="1:11" x14ac:dyDescent="0.4">
      <c r="A17" s="284" t="s">
        <v>139</v>
      </c>
      <c r="C17" s="210"/>
      <c r="D17" s="210"/>
      <c r="E17" s="210"/>
      <c r="F17" s="210"/>
      <c r="G17" s="210"/>
      <c r="H17" s="210"/>
      <c r="I17" s="210"/>
      <c r="J17" s="37"/>
      <c r="K17" s="37"/>
    </row>
    <row r="18" spans="1:11" x14ac:dyDescent="0.4">
      <c r="A18" s="11" t="s">
        <v>7</v>
      </c>
      <c r="C18" s="210"/>
      <c r="D18" s="210"/>
      <c r="E18" s="210"/>
      <c r="F18" s="210"/>
      <c r="G18" s="210"/>
      <c r="H18" s="210"/>
      <c r="I18" s="210"/>
      <c r="J18" s="37"/>
      <c r="K18" s="37"/>
    </row>
    <row r="19" spans="1:11" x14ac:dyDescent="0.4">
      <c r="A19" s="11" t="s">
        <v>9</v>
      </c>
      <c r="B19" s="4"/>
      <c r="C19" s="210"/>
      <c r="D19" s="210"/>
      <c r="E19" s="210"/>
      <c r="F19" s="210"/>
      <c r="G19" s="210"/>
      <c r="H19" s="210"/>
      <c r="I19" s="210"/>
      <c r="J19" s="37"/>
      <c r="K19" s="37"/>
    </row>
    <row r="20" spans="1:11" x14ac:dyDescent="0.4">
      <c r="A20" s="59" t="s">
        <v>11</v>
      </c>
      <c r="C20" s="210"/>
      <c r="D20" s="210"/>
      <c r="E20" s="210"/>
      <c r="F20" s="210"/>
      <c r="G20" s="210"/>
      <c r="H20" s="210"/>
      <c r="I20" s="210"/>
      <c r="J20" s="37"/>
      <c r="K20" s="37"/>
    </row>
    <row r="21" spans="1:11" x14ac:dyDescent="0.4">
      <c r="A21" s="60"/>
      <c r="C21" s="37"/>
      <c r="D21" s="37"/>
      <c r="E21" s="37"/>
      <c r="F21" s="37"/>
      <c r="G21" s="37"/>
      <c r="H21" s="37"/>
      <c r="I21" s="37"/>
      <c r="J21" s="37"/>
      <c r="K21" s="37"/>
    </row>
    <row r="22" spans="1:11" x14ac:dyDescent="0.4">
      <c r="A22" s="60"/>
      <c r="B22" s="4"/>
      <c r="C22" s="37"/>
      <c r="D22" s="37"/>
      <c r="E22" s="37"/>
      <c r="F22" s="37"/>
      <c r="G22" s="37"/>
      <c r="H22" s="37"/>
      <c r="I22" s="37"/>
      <c r="J22" s="37"/>
      <c r="K22" s="37"/>
    </row>
    <row r="23" spans="1:11" x14ac:dyDescent="0.4">
      <c r="A23" s="60"/>
    </row>
    <row r="24" spans="1:11" x14ac:dyDescent="0.4">
      <c r="A24" s="60"/>
    </row>
    <row r="25" spans="1:11" x14ac:dyDescent="0.4">
      <c r="A25" s="60"/>
    </row>
    <row r="26" spans="1:11" x14ac:dyDescent="0.4">
      <c r="A26" s="60"/>
    </row>
    <row r="27" spans="1:11" x14ac:dyDescent="0.4">
      <c r="A27" s="60"/>
    </row>
    <row r="28" spans="1:11" x14ac:dyDescent="0.4">
      <c r="A28" s="60"/>
    </row>
    <row r="29" spans="1:11" x14ac:dyDescent="0.4">
      <c r="A29" s="60"/>
    </row>
    <row r="30" spans="1:11" x14ac:dyDescent="0.4">
      <c r="A30" s="60"/>
    </row>
    <row r="31" spans="1:11" x14ac:dyDescent="0.4">
      <c r="A31" s="60"/>
    </row>
    <row r="32" spans="1:11" x14ac:dyDescent="0.4">
      <c r="A32" s="60"/>
    </row>
    <row r="33" spans="1:1" x14ac:dyDescent="0.4">
      <c r="A33" s="60"/>
    </row>
    <row r="34" spans="1:1" x14ac:dyDescent="0.4">
      <c r="A34" s="60"/>
    </row>
  </sheetData>
  <hyperlinks>
    <hyperlink ref="A18" location="'Regional utveckling'!A1" display="Regional utveckling" xr:uid="{00000000-0004-0000-3900-000000000000}"/>
    <hyperlink ref="A15" location="'Läkemedel'!A1" display="Läkemedel" xr:uid="{00000000-0004-0000-3900-000001000000}"/>
    <hyperlink ref="A14" location="'Övrig hälso- och sjukvård'!A1" display="Övrig hälso- och sjukvård" xr:uid="{00000000-0004-0000-3900-000002000000}"/>
    <hyperlink ref="A13" location="'Tandvård'!A1" display="Tandvård" xr:uid="{00000000-0004-0000-3900-000003000000}"/>
    <hyperlink ref="A12" location="'Specialiserad psykiatrisk vård'!A1" display="Specialiserad psykiatrisk vård" xr:uid="{00000000-0004-0000-3900-000004000000}"/>
    <hyperlink ref="A11" location="'Specialiserad somatisk vård'!A1" display="Specialiserad somatisk vård" xr:uid="{00000000-0004-0000-3900-000005000000}"/>
    <hyperlink ref="A10" location="'Vårdcentraler'!A1" display="Vårdcentraler" xr:uid="{00000000-0004-0000-3900-000006000000}"/>
    <hyperlink ref="A9" location="'Primärvård'!A1" display="Primärvård" xr:uid="{00000000-0004-0000-3900-000007000000}"/>
    <hyperlink ref="A8" location="'Vårdplatser'!A1" display="Vårdplatser" xr:uid="{00000000-0004-0000-3900-000008000000}"/>
    <hyperlink ref="A7" location="'Hälso- och sjukvård'!A1" display="Hälso- och sjukvård" xr:uid="{00000000-0004-0000-3900-000009000000}"/>
    <hyperlink ref="A6" location="'Kostnader och intäkter'!A1" display="Kostnader för" xr:uid="{00000000-0004-0000-3900-00000A000000}"/>
    <hyperlink ref="A5" location="'Regionernas ekonomi'!A1" display="Regionernas ekonomi" xr:uid="{00000000-0004-0000-3900-00000B000000}"/>
    <hyperlink ref="A19" location="'Trafik och infrastruktur'!A1" display="Trafik och infrastruktur, samt allmän regional utveckling" xr:uid="{00000000-0004-0000-3900-00000C000000}"/>
    <hyperlink ref="A20" location="'Utbildning och kultur'!A1" display="Utbildning och kultur" xr:uid="{00000000-0004-0000-3900-00000D000000}"/>
    <hyperlink ref="A4" location="Innehåll!A1" display="Innehåll" xr:uid="{00000000-0004-0000-3900-00000E000000}"/>
    <hyperlink ref="A16" location="'Läkemedelsförmån'!A1" display="Läkemedelsförmån" xr:uid="{4C1F86F7-B579-4B41-8D0E-EF2DDA555EB3}"/>
    <hyperlink ref="A17" location="'Rekvisitionsläkemedel'!A1" display="Rekvisitionsläkemedel" xr:uid="{9BD8E1E0-0D59-43C8-A2D9-3FC7D5723F25}"/>
  </hyperlinks>
  <pageMargins left="0.7" right="0.7" top="0.75" bottom="0.75" header="0.3" footer="0.3"/>
  <pageSetup paperSize="9" orientation="landscape" r:id="rId1"/>
  <colBreaks count="1" manualBreakCount="1">
    <brk id="1"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4">
    <tabColor theme="0"/>
  </sheetPr>
  <dimension ref="A1:AB73"/>
  <sheetViews>
    <sheetView showGridLines="0" showRowColHeaders="0" zoomScaleNormal="100" workbookViewId="0"/>
  </sheetViews>
  <sheetFormatPr defaultRowHeight="16.8" x14ac:dyDescent="0.4"/>
  <cols>
    <col min="1" max="1" width="51.296875" customWidth="1"/>
    <col min="2" max="2" width="5.19921875" customWidth="1"/>
    <col min="3" max="3" width="62.59765625" customWidth="1"/>
    <col min="4" max="4" width="8.69921875" style="24" hidden="1" customWidth="1"/>
    <col min="5" max="8" width="8.69921875" style="24" customWidth="1"/>
    <col min="9" max="14" width="8.69921875" customWidth="1"/>
    <col min="15" max="15" width="9.59765625" bestFit="1" customWidth="1"/>
    <col min="16" max="16" width="16.19921875" customWidth="1"/>
    <col min="17" max="17" width="23.19921875" customWidth="1"/>
  </cols>
  <sheetData>
    <row r="1" spans="1:17" ht="35.4" x14ac:dyDescent="0.6">
      <c r="A1" s="2" t="s">
        <v>0</v>
      </c>
      <c r="B1" s="2"/>
      <c r="I1" s="1"/>
      <c r="J1" s="1"/>
      <c r="K1" s="1"/>
      <c r="L1" s="1"/>
      <c r="M1" s="1"/>
      <c r="N1" s="1"/>
    </row>
    <row r="2" spans="1:17" x14ac:dyDescent="0.4">
      <c r="A2" s="42"/>
      <c r="B2" s="42"/>
      <c r="C2" s="3" t="s">
        <v>196</v>
      </c>
    </row>
    <row r="3" spans="1:17" x14ac:dyDescent="0.4">
      <c r="A3" s="254"/>
      <c r="B3" s="254"/>
      <c r="C3" s="25"/>
      <c r="D3" s="26"/>
      <c r="E3" s="26"/>
      <c r="F3" s="26"/>
      <c r="G3" s="26"/>
      <c r="H3" s="26"/>
      <c r="I3" s="25"/>
      <c r="J3" s="25"/>
      <c r="K3" s="25"/>
      <c r="L3" s="25"/>
      <c r="M3" s="25"/>
      <c r="N3" s="25"/>
      <c r="O3" s="27"/>
      <c r="P3" s="27"/>
    </row>
    <row r="4" spans="1:17" x14ac:dyDescent="0.4">
      <c r="A4" s="263" t="s">
        <v>14</v>
      </c>
      <c r="B4" s="263"/>
      <c r="C4" s="95"/>
      <c r="D4" s="96"/>
      <c r="E4" s="96"/>
      <c r="F4" s="96"/>
      <c r="G4" s="96"/>
      <c r="H4" s="96"/>
      <c r="I4" s="96"/>
      <c r="J4" s="96"/>
      <c r="K4" s="96"/>
      <c r="L4" s="96"/>
      <c r="M4" s="96"/>
      <c r="N4" s="96"/>
      <c r="O4" s="96"/>
      <c r="P4" s="95"/>
      <c r="Q4" s="82" t="s">
        <v>404</v>
      </c>
    </row>
    <row r="5" spans="1:17" x14ac:dyDescent="0.4">
      <c r="A5" s="255" t="s">
        <v>0</v>
      </c>
      <c r="B5" s="255"/>
      <c r="C5" s="95"/>
      <c r="D5" s="96"/>
      <c r="E5" s="96"/>
      <c r="F5" s="96"/>
      <c r="G5" s="96"/>
      <c r="H5" s="96"/>
      <c r="I5" s="96"/>
      <c r="J5" s="96"/>
      <c r="K5" s="96"/>
      <c r="L5" s="96"/>
      <c r="M5" s="96"/>
      <c r="N5" s="96"/>
      <c r="O5" s="96"/>
      <c r="P5" s="82" t="s">
        <v>403</v>
      </c>
      <c r="Q5" s="82" t="s">
        <v>405</v>
      </c>
    </row>
    <row r="6" spans="1:17" ht="18" customHeight="1" x14ac:dyDescent="0.4">
      <c r="A6" s="284" t="s">
        <v>148</v>
      </c>
      <c r="B6" s="13"/>
      <c r="C6" s="78" t="s">
        <v>197</v>
      </c>
      <c r="D6" s="93">
        <v>2011</v>
      </c>
      <c r="E6" s="93" t="s">
        <v>79</v>
      </c>
      <c r="F6" s="93" t="s">
        <v>80</v>
      </c>
      <c r="G6" s="93" t="s">
        <v>59</v>
      </c>
      <c r="H6" s="93" t="s">
        <v>60</v>
      </c>
      <c r="I6" s="93" t="s">
        <v>61</v>
      </c>
      <c r="J6" s="93" t="s">
        <v>62</v>
      </c>
      <c r="K6" s="93" t="s">
        <v>63</v>
      </c>
      <c r="L6" s="93" t="s">
        <v>64</v>
      </c>
      <c r="M6" s="93" t="s">
        <v>379</v>
      </c>
      <c r="N6" s="93" t="s">
        <v>412</v>
      </c>
      <c r="O6" s="93">
        <v>2022</v>
      </c>
      <c r="P6" s="82" t="s">
        <v>453</v>
      </c>
      <c r="Q6" s="82" t="s">
        <v>454</v>
      </c>
    </row>
    <row r="7" spans="1:17" x14ac:dyDescent="0.4">
      <c r="A7" s="284" t="s">
        <v>149</v>
      </c>
      <c r="B7" s="13"/>
      <c r="C7" s="45" t="s">
        <v>182</v>
      </c>
      <c r="D7" s="1">
        <v>81288.471999999994</v>
      </c>
      <c r="E7" s="1">
        <v>84007.319576479989</v>
      </c>
      <c r="F7" s="1">
        <v>87249.317999999999</v>
      </c>
      <c r="G7" s="1">
        <v>90872.680744860016</v>
      </c>
      <c r="H7" s="1">
        <v>95042</v>
      </c>
      <c r="I7" s="1">
        <v>97995</v>
      </c>
      <c r="J7" s="1">
        <v>102534.72753802</v>
      </c>
      <c r="K7" s="1">
        <v>107602.32151616999</v>
      </c>
      <c r="L7" s="1">
        <v>112293.03199551995</v>
      </c>
      <c r="M7" s="1">
        <v>118334.64777189984</v>
      </c>
      <c r="N7" s="1">
        <v>123716.31083327495</v>
      </c>
      <c r="O7" s="1">
        <v>125433.21313206886</v>
      </c>
      <c r="P7" s="23">
        <f>O7/$O$24</f>
        <v>0.26673348934479651</v>
      </c>
      <c r="Q7" s="23">
        <f>O7/$O$25</f>
        <v>0.27569858078984089</v>
      </c>
    </row>
    <row r="8" spans="1:17" x14ac:dyDescent="0.4">
      <c r="A8" s="294" t="s">
        <v>150</v>
      </c>
      <c r="B8" s="14"/>
      <c r="C8" s="83" t="s">
        <v>183</v>
      </c>
      <c r="D8" s="74">
        <v>42445.459999999985</v>
      </c>
      <c r="E8" s="74">
        <v>44339.088553989997</v>
      </c>
      <c r="F8" s="74">
        <v>46336.512999999992</v>
      </c>
      <c r="G8" s="74">
        <v>48554.823591450004</v>
      </c>
      <c r="H8" s="74">
        <v>50786</v>
      </c>
      <c r="I8" s="74">
        <v>52893</v>
      </c>
      <c r="J8" s="74">
        <v>55243.243798030009</v>
      </c>
      <c r="K8" s="74">
        <v>60023.903967939979</v>
      </c>
      <c r="L8" s="74">
        <v>61638.193060230005</v>
      </c>
      <c r="M8" s="74">
        <v>59780.282620520025</v>
      </c>
      <c r="N8" s="74">
        <v>74467.587228225428</v>
      </c>
      <c r="O8" s="74">
        <v>66871.155372737994</v>
      </c>
      <c r="P8" s="132">
        <f t="shared" ref="P8:P25" si="0">O8/$O$24</f>
        <v>0.14220138481430805</v>
      </c>
      <c r="Q8" s="132">
        <f t="shared" ref="Q8:Q25" si="1">O8/$O$25</f>
        <v>0.14698086871639979</v>
      </c>
    </row>
    <row r="9" spans="1:17" x14ac:dyDescent="0.4">
      <c r="A9" s="284" t="s">
        <v>151</v>
      </c>
      <c r="B9" s="13"/>
      <c r="C9" s="45" t="s">
        <v>178</v>
      </c>
      <c r="D9" s="1">
        <v>44089.318999999996</v>
      </c>
      <c r="E9" s="1">
        <v>49515.91399999999</v>
      </c>
      <c r="F9" s="1">
        <v>51951.978999999999</v>
      </c>
      <c r="G9" s="1">
        <v>54760.317186380009</v>
      </c>
      <c r="H9" s="1">
        <v>59320</v>
      </c>
      <c r="I9" s="1">
        <v>62350</v>
      </c>
      <c r="J9" s="1">
        <v>66583.843510990002</v>
      </c>
      <c r="K9" s="1">
        <v>71373.103728610004</v>
      </c>
      <c r="L9" s="1">
        <v>79037.405405259968</v>
      </c>
      <c r="M9" s="1">
        <v>81199.972465089988</v>
      </c>
      <c r="N9" s="1">
        <v>85707.101063059992</v>
      </c>
      <c r="O9" s="1">
        <v>90122.851236364804</v>
      </c>
      <c r="P9" s="23">
        <f t="shared" si="0"/>
        <v>0.19164607187944005</v>
      </c>
      <c r="Q9" s="23">
        <f t="shared" si="1"/>
        <v>0.19808742487078404</v>
      </c>
    </row>
    <row r="10" spans="1:17" x14ac:dyDescent="0.4">
      <c r="A10" s="11" t="s">
        <v>2</v>
      </c>
      <c r="B10" s="11"/>
      <c r="C10" s="84" t="s">
        <v>194</v>
      </c>
      <c r="D10" s="85">
        <v>8687.9289999999983</v>
      </c>
      <c r="E10" s="85">
        <v>9204.9054480214854</v>
      </c>
      <c r="F10" s="85">
        <v>9119.4549999999981</v>
      </c>
      <c r="G10" s="85">
        <v>9423.6986542800005</v>
      </c>
      <c r="H10" s="85">
        <v>9953</v>
      </c>
      <c r="I10" s="85">
        <v>10691</v>
      </c>
      <c r="J10" s="85">
        <v>11119.376412095324</v>
      </c>
      <c r="K10" s="85">
        <v>12173</v>
      </c>
      <c r="L10" s="85">
        <v>13403.949794962211</v>
      </c>
      <c r="M10" s="85">
        <v>13953.044403779961</v>
      </c>
      <c r="N10" s="85">
        <v>14616.834237407251</v>
      </c>
      <c r="O10" s="85">
        <v>15291.67975854633</v>
      </c>
      <c r="P10" s="205">
        <f t="shared" si="0"/>
        <v>3.2517727945354305E-2</v>
      </c>
      <c r="Q10" s="205">
        <f t="shared" si="1"/>
        <v>3.3610670587582228E-2</v>
      </c>
    </row>
    <row r="11" spans="1:17" x14ac:dyDescent="0.4">
      <c r="A11" s="11" t="s">
        <v>4</v>
      </c>
      <c r="B11" s="11"/>
      <c r="C11" s="45" t="s">
        <v>179</v>
      </c>
      <c r="D11" s="1">
        <v>17272.942999999999</v>
      </c>
      <c r="E11" s="1">
        <v>19694.547999999999</v>
      </c>
      <c r="F11" s="1">
        <v>20855.418000000005</v>
      </c>
      <c r="G11" s="1">
        <v>22489.876028280007</v>
      </c>
      <c r="H11" s="1">
        <v>23149</v>
      </c>
      <c r="I11" s="1">
        <v>25003</v>
      </c>
      <c r="J11" s="1">
        <v>26492.545510799995</v>
      </c>
      <c r="K11" s="1">
        <v>25989.19418079</v>
      </c>
      <c r="L11" s="1">
        <v>27061.319106999999</v>
      </c>
      <c r="M11" s="1">
        <v>28927.390696989998</v>
      </c>
      <c r="N11" s="1">
        <v>32106.753836530002</v>
      </c>
      <c r="O11" s="1">
        <v>30912</v>
      </c>
      <c r="P11" s="23">
        <f t="shared" si="0"/>
        <v>6.5734309253043646E-2</v>
      </c>
      <c r="Q11" s="23">
        <f t="shared" si="1"/>
        <v>6.7943683467649951E-2</v>
      </c>
    </row>
    <row r="12" spans="1:17" x14ac:dyDescent="0.4">
      <c r="A12" s="11" t="s">
        <v>6</v>
      </c>
      <c r="B12" s="11"/>
      <c r="C12" s="84" t="s">
        <v>185</v>
      </c>
      <c r="D12" s="85">
        <v>10223.569</v>
      </c>
      <c r="E12" s="85">
        <v>12150.272999999997</v>
      </c>
      <c r="F12" s="85">
        <v>12765.419000000002</v>
      </c>
      <c r="G12" s="85">
        <v>13837.007524999999</v>
      </c>
      <c r="H12" s="85">
        <v>14650</v>
      </c>
      <c r="I12" s="85">
        <v>15639</v>
      </c>
      <c r="J12" s="85">
        <v>16131.217116399999</v>
      </c>
      <c r="K12" s="85">
        <v>16148</v>
      </c>
      <c r="L12" s="85">
        <v>16574.192172860003</v>
      </c>
      <c r="M12" s="85">
        <v>18141.502493749995</v>
      </c>
      <c r="N12" s="85">
        <v>18366.007999999998</v>
      </c>
      <c r="O12" s="85">
        <v>18560.370398382485</v>
      </c>
      <c r="P12" s="205">
        <f t="shared" si="0"/>
        <v>3.9468592378956752E-2</v>
      </c>
      <c r="Q12" s="205">
        <f t="shared" si="1"/>
        <v>4.0795158235961429E-2</v>
      </c>
    </row>
    <row r="13" spans="1:17" x14ac:dyDescent="0.4">
      <c r="A13" s="11" t="s">
        <v>8</v>
      </c>
      <c r="B13" s="11"/>
      <c r="C13" s="45" t="s">
        <v>180</v>
      </c>
      <c r="D13" s="1">
        <v>42687.334999999992</v>
      </c>
      <c r="E13" s="1">
        <v>43275.608999999982</v>
      </c>
      <c r="F13" s="1">
        <v>43241.396000000022</v>
      </c>
      <c r="G13" s="1">
        <v>44872.430350379997</v>
      </c>
      <c r="H13" s="1">
        <v>47080</v>
      </c>
      <c r="I13" s="1">
        <v>49960</v>
      </c>
      <c r="J13" s="1">
        <v>50791.869869150018</v>
      </c>
      <c r="K13" s="1">
        <v>53647.022095829991</v>
      </c>
      <c r="L13" s="1">
        <v>55528.21513611004</v>
      </c>
      <c r="M13" s="1">
        <v>61304.383849820006</v>
      </c>
      <c r="N13" s="1">
        <v>63193.245977285667</v>
      </c>
      <c r="O13" s="1">
        <v>66921.478953957136</v>
      </c>
      <c r="P13" s="23">
        <f t="shared" si="0"/>
        <v>0.14230839781413271</v>
      </c>
      <c r="Q13" s="23">
        <f t="shared" si="1"/>
        <v>0.14709147849491014</v>
      </c>
    </row>
    <row r="14" spans="1:17" x14ac:dyDescent="0.4">
      <c r="A14" s="11" t="s">
        <v>10</v>
      </c>
      <c r="B14" s="11"/>
      <c r="C14" s="87" t="s">
        <v>186</v>
      </c>
      <c r="D14" s="85">
        <v>35829.243999999999</v>
      </c>
      <c r="E14" s="85">
        <v>35405.295999999988</v>
      </c>
      <c r="F14" s="85">
        <v>35260.553000000022</v>
      </c>
      <c r="G14" s="85">
        <v>36925.157772160004</v>
      </c>
      <c r="H14" s="85">
        <v>39047</v>
      </c>
      <c r="I14" s="85">
        <v>41733</v>
      </c>
      <c r="J14" s="85">
        <v>42289.572448020001</v>
      </c>
      <c r="K14" s="85">
        <v>44570.341846559997</v>
      </c>
      <c r="L14" s="85">
        <v>46741.981586220027</v>
      </c>
      <c r="M14" s="85">
        <v>50789.417833679996</v>
      </c>
      <c r="N14" s="85">
        <v>53292.275268524987</v>
      </c>
      <c r="O14" s="85">
        <v>56092.768677953522</v>
      </c>
      <c r="P14" s="205">
        <f t="shared" si="0"/>
        <v>0.11928116599171962</v>
      </c>
      <c r="Q14" s="205">
        <f t="shared" si="1"/>
        <v>0.12329028596917004</v>
      </c>
    </row>
    <row r="15" spans="1:17" x14ac:dyDescent="0.4">
      <c r="A15" s="11" t="s">
        <v>12</v>
      </c>
      <c r="B15" s="11"/>
      <c r="C15" s="90" t="s">
        <v>187</v>
      </c>
      <c r="D15" s="12">
        <v>21117.234</v>
      </c>
      <c r="E15" s="12">
        <v>20074.162</v>
      </c>
      <c r="F15" s="12">
        <v>19675.053999999996</v>
      </c>
      <c r="G15" s="12">
        <v>20005.657788280001</v>
      </c>
      <c r="H15" s="12">
        <v>21106</v>
      </c>
      <c r="I15" s="12">
        <v>22418</v>
      </c>
      <c r="J15" s="12">
        <v>22735.129253530002</v>
      </c>
      <c r="K15" s="12">
        <v>24094.858735149999</v>
      </c>
      <c r="L15" s="12">
        <v>24676.111146339998</v>
      </c>
      <c r="M15" s="12">
        <v>27001.83076144</v>
      </c>
      <c r="N15" s="12">
        <v>28117.140401143632</v>
      </c>
      <c r="O15" s="12">
        <v>30143.302288761774</v>
      </c>
      <c r="P15" s="206">
        <f t="shared" si="0"/>
        <v>6.4099675030973233E-2</v>
      </c>
      <c r="Q15" s="206">
        <f t="shared" si="1"/>
        <v>6.6254108093210348E-2</v>
      </c>
    </row>
    <row r="16" spans="1:17" x14ac:dyDescent="0.4">
      <c r="A16" s="11" t="s">
        <v>13</v>
      </c>
      <c r="B16" s="11"/>
      <c r="C16" s="83" t="s">
        <v>181</v>
      </c>
      <c r="D16" s="74">
        <v>30983.946999999996</v>
      </c>
      <c r="E16" s="74">
        <v>31857.479917319986</v>
      </c>
      <c r="F16" s="74">
        <v>33643.015000000021</v>
      </c>
      <c r="G16" s="74">
        <v>35564.345738569988</v>
      </c>
      <c r="H16" s="74">
        <v>38142</v>
      </c>
      <c r="I16" s="74">
        <v>40889</v>
      </c>
      <c r="J16" s="74">
        <v>41986</v>
      </c>
      <c r="K16" s="74">
        <v>44060.029861969982</v>
      </c>
      <c r="L16" s="74">
        <v>45063.487683869695</v>
      </c>
      <c r="M16" s="74">
        <v>47725.69209203661</v>
      </c>
      <c r="N16" s="74">
        <v>52797.655846210611</v>
      </c>
      <c r="O16" s="74">
        <v>54765.255011070971</v>
      </c>
      <c r="P16" s="132">
        <f t="shared" si="0"/>
        <v>0.11645821070197779</v>
      </c>
      <c r="Q16" s="132">
        <f t="shared" si="1"/>
        <v>0.12037244925910122</v>
      </c>
    </row>
    <row r="17" spans="1:28" x14ac:dyDescent="0.4">
      <c r="A17" s="11" t="s">
        <v>1</v>
      </c>
      <c r="B17" s="11"/>
      <c r="C17" s="91" t="s">
        <v>188</v>
      </c>
      <c r="D17" s="12">
        <v>8205.4740000000002</v>
      </c>
      <c r="E17" s="12">
        <v>8749.0809999999947</v>
      </c>
      <c r="F17" s="12">
        <v>9365.6139999999959</v>
      </c>
      <c r="G17" s="12">
        <v>9915.0755922200024</v>
      </c>
      <c r="H17" s="12">
        <v>11666</v>
      </c>
      <c r="I17" s="12">
        <v>12468</v>
      </c>
      <c r="J17" s="12">
        <v>13047</v>
      </c>
      <c r="K17" s="12">
        <v>13626</v>
      </c>
      <c r="L17" s="12">
        <v>13182.960025109989</v>
      </c>
      <c r="M17" s="12">
        <v>14367.428328260008</v>
      </c>
      <c r="N17" s="12">
        <v>17751.088775468681</v>
      </c>
      <c r="O17" s="12">
        <v>17925.051317656551</v>
      </c>
      <c r="P17" s="206">
        <f t="shared" si="0"/>
        <v>3.8117587561190255E-2</v>
      </c>
      <c r="Q17" s="206">
        <f t="shared" si="1"/>
        <v>3.9398745240302749E-2</v>
      </c>
    </row>
    <row r="18" spans="1:28" x14ac:dyDescent="0.4">
      <c r="A18" s="11" t="s">
        <v>3</v>
      </c>
      <c r="B18" s="11"/>
      <c r="C18" s="84" t="s">
        <v>184</v>
      </c>
      <c r="D18" s="85">
        <v>628.50399999999991</v>
      </c>
      <c r="E18" s="85">
        <v>698.13266389000012</v>
      </c>
      <c r="F18" s="85">
        <v>783.34100000000001</v>
      </c>
      <c r="G18" s="85">
        <v>806.76286922999998</v>
      </c>
      <c r="H18" s="85">
        <v>885</v>
      </c>
      <c r="I18" s="85">
        <v>945</v>
      </c>
      <c r="J18" s="85">
        <v>904.90982600000007</v>
      </c>
      <c r="K18" s="85">
        <v>1056</v>
      </c>
      <c r="L18" s="85">
        <v>1124.0259862599999</v>
      </c>
      <c r="M18" s="85">
        <v>1136.4733289200001</v>
      </c>
      <c r="N18" s="85">
        <v>1251.7546255059065</v>
      </c>
      <c r="O18" s="85">
        <v>1399.513867008025</v>
      </c>
      <c r="P18" s="205">
        <f t="shared" si="0"/>
        <v>2.9760635784753012E-3</v>
      </c>
      <c r="Q18" s="205">
        <f t="shared" si="1"/>
        <v>3.076091071059136E-3</v>
      </c>
    </row>
    <row r="19" spans="1:28" x14ac:dyDescent="0.4">
      <c r="A19" s="11" t="s">
        <v>5</v>
      </c>
      <c r="B19" s="11"/>
      <c r="C19" s="45" t="s">
        <v>189</v>
      </c>
      <c r="D19" s="1">
        <v>91.87700000000001</v>
      </c>
      <c r="E19" s="1">
        <v>218.32900000000001</v>
      </c>
      <c r="F19" s="1">
        <v>176.52199999999999</v>
      </c>
      <c r="G19" s="1">
        <v>347.19955433000001</v>
      </c>
      <c r="H19" s="1">
        <v>185</v>
      </c>
      <c r="I19" s="1">
        <v>263</v>
      </c>
      <c r="J19" s="1">
        <v>247.91133219</v>
      </c>
      <c r="K19" s="1">
        <v>439.99214283000003</v>
      </c>
      <c r="L19" s="1">
        <v>238.56491706999998</v>
      </c>
      <c r="M19" s="1">
        <v>646.25377520000006</v>
      </c>
      <c r="N19" s="1">
        <v>1647.6915022521048</v>
      </c>
      <c r="O19" s="1">
        <v>1647.6915022521048</v>
      </c>
      <c r="P19" s="23">
        <f t="shared" si="0"/>
        <v>3.5038128481706754E-3</v>
      </c>
      <c r="Q19" s="23">
        <f t="shared" si="1"/>
        <v>3.6215783476110782E-3</v>
      </c>
    </row>
    <row r="20" spans="1:28" x14ac:dyDescent="0.4">
      <c r="A20" s="11" t="s">
        <v>7</v>
      </c>
      <c r="B20" s="11"/>
      <c r="C20" s="88" t="s">
        <v>190</v>
      </c>
      <c r="D20" s="94">
        <f>D22-D21</f>
        <v>261262.96600000001</v>
      </c>
      <c r="E20" s="94">
        <f t="shared" ref="E20:O20" si="2">E22-E21</f>
        <v>274249.46399999998</v>
      </c>
      <c r="F20" s="94">
        <f t="shared" si="2"/>
        <v>284937.75</v>
      </c>
      <c r="G20" s="94">
        <f t="shared" si="2"/>
        <v>299051.22416460002</v>
      </c>
      <c r="H20" s="94">
        <f t="shared" si="2"/>
        <v>315560</v>
      </c>
      <c r="I20" s="94">
        <f t="shared" si="2"/>
        <v>331225</v>
      </c>
      <c r="J20" s="94">
        <f t="shared" si="2"/>
        <v>345911.58672994998</v>
      </c>
      <c r="K20" s="94">
        <f t="shared" si="2"/>
        <v>365347.47747670999</v>
      </c>
      <c r="L20" s="94">
        <f t="shared" si="2"/>
        <v>383291.10768308002</v>
      </c>
      <c r="M20" s="94">
        <f t="shared" si="2"/>
        <v>402119.97607362998</v>
      </c>
      <c r="N20" s="94">
        <f>N22-N21</f>
        <v>436291.9347686508</v>
      </c>
      <c r="O20" s="94">
        <f t="shared" si="2"/>
        <v>438858.64471603197</v>
      </c>
      <c r="P20" s="89">
        <f t="shared" si="0"/>
        <v>0.93323207395623886</v>
      </c>
      <c r="Q20" s="89">
        <f t="shared" si="1"/>
        <v>0.96459862977574817</v>
      </c>
    </row>
    <row r="21" spans="1:28" x14ac:dyDescent="0.4">
      <c r="A21" s="11" t="s">
        <v>9</v>
      </c>
      <c r="B21" s="11"/>
      <c r="C21" s="45" t="s">
        <v>191</v>
      </c>
      <c r="D21" s="1">
        <v>7499.0339999999997</v>
      </c>
      <c r="E21" s="1">
        <v>7884.5360000000001</v>
      </c>
      <c r="F21" s="1">
        <v>8345.25</v>
      </c>
      <c r="G21" s="1">
        <v>8717.7758353999998</v>
      </c>
      <c r="H21" s="1">
        <v>9099</v>
      </c>
      <c r="I21" s="1">
        <v>9692</v>
      </c>
      <c r="J21" s="1">
        <v>10341.413270049999</v>
      </c>
      <c r="K21" s="1">
        <v>11035.522523289999</v>
      </c>
      <c r="L21" s="1">
        <v>12131.892316919999</v>
      </c>
      <c r="M21" s="1">
        <v>12977.023926369999</v>
      </c>
      <c r="N21" s="1">
        <v>13954.065231349201</v>
      </c>
      <c r="O21" s="1">
        <v>13954.065231349201</v>
      </c>
      <c r="P21" s="23">
        <f t="shared" si="0"/>
        <v>2.9673293195349781E-2</v>
      </c>
      <c r="Q21" s="23">
        <f t="shared" si="1"/>
        <v>3.0670632478187427E-2</v>
      </c>
    </row>
    <row r="22" spans="1:28" x14ac:dyDescent="0.4">
      <c r="A22" s="59" t="s">
        <v>11</v>
      </c>
      <c r="B22" s="59"/>
      <c r="C22" s="88" t="s">
        <v>192</v>
      </c>
      <c r="D22" s="75">
        <v>268762</v>
      </c>
      <c r="E22" s="75">
        <v>282134</v>
      </c>
      <c r="F22" s="75">
        <v>293283</v>
      </c>
      <c r="G22" s="75">
        <v>307769</v>
      </c>
      <c r="H22" s="75">
        <v>324659</v>
      </c>
      <c r="I22" s="75">
        <v>340917</v>
      </c>
      <c r="J22" s="75">
        <v>356253</v>
      </c>
      <c r="K22" s="75">
        <v>376383</v>
      </c>
      <c r="L22" s="75">
        <v>395423</v>
      </c>
      <c r="M22" s="75">
        <v>415097</v>
      </c>
      <c r="N22" s="75">
        <v>450246</v>
      </c>
      <c r="O22" s="75">
        <v>452812.70994738117</v>
      </c>
      <c r="P22" s="207">
        <f t="shared" si="0"/>
        <v>0.96290536715158859</v>
      </c>
      <c r="Q22" s="207">
        <f t="shared" si="1"/>
        <v>0.99526926225393564</v>
      </c>
    </row>
    <row r="23" spans="1:28" x14ac:dyDescent="0.4">
      <c r="A23" s="60"/>
      <c r="B23" s="60"/>
      <c r="C23" s="45" t="s">
        <v>447</v>
      </c>
      <c r="D23" s="1">
        <v>9011</v>
      </c>
      <c r="E23" s="1">
        <v>3823</v>
      </c>
      <c r="F23" s="1">
        <v>11595</v>
      </c>
      <c r="G23" s="1">
        <v>1863</v>
      </c>
      <c r="H23" s="1">
        <v>3159</v>
      </c>
      <c r="I23" s="1">
        <v>2444</v>
      </c>
      <c r="J23" s="1">
        <v>4356</v>
      </c>
      <c r="K23" s="1">
        <v>5329</v>
      </c>
      <c r="L23" s="1">
        <v>6278</v>
      </c>
      <c r="M23" s="1">
        <v>7307</v>
      </c>
      <c r="N23" s="1">
        <v>5363</v>
      </c>
      <c r="O23" s="1">
        <v>17444</v>
      </c>
      <c r="P23" s="23">
        <f t="shared" si="0"/>
        <v>3.7094632848411406E-2</v>
      </c>
      <c r="Q23" s="23">
        <f t="shared" si="1"/>
        <v>3.8341408333646673E-2</v>
      </c>
    </row>
    <row r="24" spans="1:28" x14ac:dyDescent="0.4">
      <c r="A24" s="60"/>
      <c r="B24" s="60"/>
      <c r="C24" s="88" t="s">
        <v>193</v>
      </c>
      <c r="D24" s="75">
        <f>D22+D23</f>
        <v>277773</v>
      </c>
      <c r="E24" s="75">
        <f t="shared" ref="E24:M24" si="3">E22+E23</f>
        <v>285957</v>
      </c>
      <c r="F24" s="75">
        <f t="shared" si="3"/>
        <v>304878</v>
      </c>
      <c r="G24" s="75">
        <f t="shared" si="3"/>
        <v>309632</v>
      </c>
      <c r="H24" s="75">
        <f>H22+H23</f>
        <v>327818</v>
      </c>
      <c r="I24" s="75">
        <f t="shared" si="3"/>
        <v>343361</v>
      </c>
      <c r="J24" s="75">
        <f t="shared" si="3"/>
        <v>360609</v>
      </c>
      <c r="K24" s="75">
        <f t="shared" si="3"/>
        <v>381712</v>
      </c>
      <c r="L24" s="75">
        <f t="shared" si="3"/>
        <v>401701</v>
      </c>
      <c r="M24" s="75">
        <f t="shared" si="3"/>
        <v>422404</v>
      </c>
      <c r="N24" s="75">
        <f>N22+N23</f>
        <v>455609</v>
      </c>
      <c r="O24" s="75">
        <f>O22+O23</f>
        <v>470256.70994738117</v>
      </c>
      <c r="P24" s="207">
        <f t="shared" si="0"/>
        <v>1</v>
      </c>
      <c r="Q24" s="207">
        <f t="shared" si="1"/>
        <v>1.0336106705875823</v>
      </c>
    </row>
    <row r="25" spans="1:28" x14ac:dyDescent="0.4">
      <c r="A25" s="60"/>
      <c r="B25" s="60"/>
      <c r="C25" s="90" t="s">
        <v>195</v>
      </c>
      <c r="D25" s="12">
        <f>D24-D10</f>
        <v>269085.071</v>
      </c>
      <c r="E25" s="12">
        <f t="shared" ref="E25:M25" si="4">E24-E10</f>
        <v>276752.09455197852</v>
      </c>
      <c r="F25" s="12">
        <f t="shared" si="4"/>
        <v>295758.54499999998</v>
      </c>
      <c r="G25" s="12">
        <f t="shared" si="4"/>
        <v>300208.30134572001</v>
      </c>
      <c r="H25" s="12">
        <f>H24-H10</f>
        <v>317865</v>
      </c>
      <c r="I25" s="12">
        <f t="shared" si="4"/>
        <v>332670</v>
      </c>
      <c r="J25" s="12">
        <f t="shared" si="4"/>
        <v>349489.62358790467</v>
      </c>
      <c r="K25" s="12">
        <f t="shared" si="4"/>
        <v>369539</v>
      </c>
      <c r="L25" s="12">
        <f t="shared" si="4"/>
        <v>388297.05020503781</v>
      </c>
      <c r="M25" s="12">
        <f t="shared" si="4"/>
        <v>408450.95559622004</v>
      </c>
      <c r="N25" s="12">
        <f>N24-N10</f>
        <v>440992.16576259275</v>
      </c>
      <c r="O25" s="12">
        <f>O24-O10</f>
        <v>454965.03018883482</v>
      </c>
      <c r="P25" s="206">
        <f t="shared" si="0"/>
        <v>0.96748227205464565</v>
      </c>
      <c r="Q25" s="206">
        <f t="shared" si="1"/>
        <v>1</v>
      </c>
      <c r="AB25" s="3"/>
    </row>
    <row r="26" spans="1:28" x14ac:dyDescent="0.4">
      <c r="A26" s="60"/>
      <c r="B26" s="60"/>
      <c r="C26" s="21" t="s">
        <v>347</v>
      </c>
    </row>
    <row r="27" spans="1:28" x14ac:dyDescent="0.4">
      <c r="A27" s="60"/>
      <c r="B27" s="60"/>
      <c r="D27"/>
      <c r="E27"/>
      <c r="F27"/>
      <c r="G27"/>
      <c r="H27"/>
    </row>
    <row r="28" spans="1:28" x14ac:dyDescent="0.4">
      <c r="A28" s="60"/>
      <c r="B28" s="60"/>
      <c r="D28"/>
      <c r="E28"/>
      <c r="F28"/>
      <c r="G28"/>
      <c r="H28"/>
    </row>
    <row r="29" spans="1:28" x14ac:dyDescent="0.4">
      <c r="A29" s="60"/>
      <c r="B29" s="60"/>
      <c r="D29" s="1"/>
      <c r="E29"/>
      <c r="F29"/>
      <c r="G29"/>
      <c r="H29"/>
      <c r="I29" s="1"/>
      <c r="J29" s="1"/>
      <c r="K29" s="1"/>
      <c r="L29" s="1"/>
      <c r="M29" s="1"/>
      <c r="N29" s="1"/>
      <c r="O29" s="1"/>
    </row>
    <row r="30" spans="1:28" x14ac:dyDescent="0.4">
      <c r="A30" s="60"/>
      <c r="B30" s="60"/>
      <c r="C30" s="1"/>
      <c r="D30" s="1"/>
      <c r="E30" s="1"/>
      <c r="F30" s="16"/>
      <c r="G30" s="1"/>
      <c r="H30" s="1"/>
      <c r="I30" s="1"/>
      <c r="J30" s="1"/>
      <c r="K30" s="1"/>
      <c r="L30" s="1"/>
      <c r="M30" s="1"/>
      <c r="N30" s="1"/>
      <c r="O30" s="1"/>
    </row>
    <row r="31" spans="1:28" x14ac:dyDescent="0.4">
      <c r="A31" s="60"/>
      <c r="B31" s="60"/>
      <c r="D31" s="1"/>
      <c r="E31" s="1"/>
      <c r="F31" s="72"/>
      <c r="G31" s="1"/>
      <c r="H31" s="1"/>
      <c r="I31" s="1"/>
      <c r="J31" s="1"/>
      <c r="K31" s="1"/>
      <c r="L31" s="1"/>
      <c r="M31" s="1"/>
      <c r="N31" s="1"/>
      <c r="O31" s="1"/>
    </row>
    <row r="32" spans="1:28" x14ac:dyDescent="0.4">
      <c r="A32" s="60"/>
      <c r="B32" s="60"/>
      <c r="D32" s="1"/>
      <c r="E32" s="1"/>
      <c r="F32" s="1"/>
      <c r="G32" s="1"/>
      <c r="H32" s="1"/>
      <c r="I32" s="1"/>
      <c r="J32" s="1"/>
      <c r="K32" s="1"/>
      <c r="L32" s="1"/>
      <c r="M32" s="1"/>
      <c r="N32" s="1"/>
      <c r="O32" s="1"/>
    </row>
    <row r="33" spans="1:15" x14ac:dyDescent="0.4">
      <c r="A33" s="60"/>
      <c r="B33" s="60"/>
      <c r="D33" s="1"/>
      <c r="E33" s="1"/>
      <c r="F33" s="1"/>
      <c r="G33" s="1"/>
      <c r="H33" s="1"/>
      <c r="I33" s="1"/>
      <c r="J33" s="1"/>
      <c r="K33" s="1"/>
      <c r="L33" s="1"/>
      <c r="M33" s="1"/>
      <c r="N33" s="1"/>
      <c r="O33" s="1"/>
    </row>
    <row r="34" spans="1:15" x14ac:dyDescent="0.4">
      <c r="A34" s="60"/>
      <c r="B34" s="60"/>
      <c r="D34" s="1"/>
      <c r="E34" s="1"/>
      <c r="F34" s="1"/>
      <c r="G34" s="1"/>
      <c r="H34" s="1"/>
      <c r="I34" s="1"/>
      <c r="J34" s="1"/>
      <c r="K34" s="1"/>
      <c r="L34" s="1"/>
      <c r="M34" s="1"/>
      <c r="N34" s="1"/>
      <c r="O34" s="1"/>
    </row>
    <row r="35" spans="1:15" x14ac:dyDescent="0.4">
      <c r="D35" s="1"/>
      <c r="E35" s="1"/>
      <c r="F35" s="1"/>
      <c r="G35" s="1"/>
      <c r="H35" s="1"/>
      <c r="I35" s="1"/>
      <c r="J35" s="1"/>
      <c r="K35" s="1"/>
      <c r="L35" s="1"/>
      <c r="M35" s="1"/>
      <c r="N35" s="1"/>
      <c r="O35" s="1"/>
    </row>
    <row r="36" spans="1:15" x14ac:dyDescent="0.4">
      <c r="D36" s="1"/>
      <c r="E36" s="1"/>
      <c r="F36" s="1"/>
      <c r="G36" s="1"/>
      <c r="H36" s="1"/>
      <c r="I36" s="1"/>
      <c r="J36" s="1"/>
      <c r="K36" s="1"/>
      <c r="L36" s="1"/>
      <c r="M36" s="1"/>
      <c r="N36" s="1"/>
      <c r="O36" s="1"/>
    </row>
    <row r="37" spans="1:15" x14ac:dyDescent="0.4">
      <c r="C37" s="24"/>
      <c r="D37" s="1"/>
      <c r="E37" s="1"/>
      <c r="F37" s="1"/>
      <c r="G37" s="1"/>
      <c r="H37" s="1"/>
      <c r="I37" s="1"/>
      <c r="J37" s="1"/>
      <c r="K37" s="1"/>
      <c r="L37" s="1"/>
      <c r="M37" s="1"/>
      <c r="N37" s="1"/>
      <c r="O37" s="1"/>
    </row>
    <row r="38" spans="1:15" x14ac:dyDescent="0.4">
      <c r="C38" s="24"/>
      <c r="D38" s="1"/>
      <c r="E38" s="1"/>
      <c r="F38" s="1"/>
      <c r="G38" s="1"/>
      <c r="H38" s="1"/>
      <c r="I38" s="1"/>
      <c r="J38" s="1"/>
      <c r="K38" s="1"/>
      <c r="L38" s="1"/>
      <c r="M38" s="1"/>
      <c r="N38" s="1"/>
      <c r="O38" s="1"/>
    </row>
    <row r="39" spans="1:15" x14ac:dyDescent="0.4">
      <c r="C39" s="24"/>
      <c r="D39" s="1"/>
      <c r="E39" s="1"/>
      <c r="F39" s="1"/>
      <c r="G39" s="1"/>
      <c r="H39" s="1"/>
      <c r="I39" s="1"/>
      <c r="J39" s="1"/>
      <c r="K39" s="1"/>
      <c r="L39" s="1"/>
      <c r="M39" s="1"/>
      <c r="N39" s="1"/>
      <c r="O39" s="1"/>
    </row>
    <row r="40" spans="1:15" x14ac:dyDescent="0.4">
      <c r="C40" s="24"/>
      <c r="D40" s="1"/>
      <c r="E40" s="1"/>
      <c r="F40" s="1"/>
      <c r="G40" s="1"/>
      <c r="H40" s="1"/>
      <c r="I40" s="1"/>
      <c r="J40" s="1"/>
      <c r="K40" s="1"/>
      <c r="L40" s="1"/>
      <c r="M40" s="1"/>
      <c r="N40" s="1"/>
      <c r="O40" s="1"/>
    </row>
    <row r="41" spans="1:15" x14ac:dyDescent="0.4">
      <c r="D41" s="71"/>
      <c r="E41" s="71"/>
      <c r="F41" s="71"/>
      <c r="G41" s="71"/>
      <c r="O41" s="47"/>
    </row>
    <row r="42" spans="1:15" x14ac:dyDescent="0.4">
      <c r="D42" s="71"/>
      <c r="E42" s="71"/>
      <c r="F42" s="71"/>
      <c r="G42" s="71"/>
      <c r="H42" s="1"/>
      <c r="I42" s="1"/>
      <c r="J42" s="1"/>
      <c r="K42" s="1"/>
      <c r="L42" s="1"/>
      <c r="M42" s="1"/>
      <c r="N42" s="1"/>
      <c r="O42" s="1"/>
    </row>
    <row r="43" spans="1:15" x14ac:dyDescent="0.4">
      <c r="D43" s="71"/>
      <c r="E43" s="71"/>
      <c r="F43" s="71"/>
      <c r="G43" s="71"/>
      <c r="H43" s="1"/>
      <c r="I43" s="1"/>
      <c r="J43" s="1"/>
      <c r="K43" s="1"/>
      <c r="L43" s="1"/>
      <c r="M43" s="1"/>
      <c r="N43" s="1"/>
      <c r="O43" s="1"/>
    </row>
    <row r="44" spans="1:15" x14ac:dyDescent="0.4">
      <c r="D44" s="71"/>
      <c r="E44" s="71"/>
      <c r="F44" s="71"/>
      <c r="G44" s="71"/>
      <c r="H44" s="71"/>
      <c r="I44" s="71"/>
      <c r="J44" s="71"/>
      <c r="K44" s="71"/>
      <c r="L44" s="71"/>
      <c r="M44" s="71"/>
      <c r="N44" s="71"/>
      <c r="O44" s="47"/>
    </row>
    <row r="45" spans="1:15" x14ac:dyDescent="0.4">
      <c r="D45" s="71"/>
      <c r="E45" s="71"/>
      <c r="F45" s="71"/>
      <c r="G45" s="71"/>
      <c r="H45" s="71"/>
      <c r="I45" s="71"/>
      <c r="J45" s="71"/>
      <c r="K45" s="71"/>
      <c r="L45" s="71"/>
      <c r="M45" s="71"/>
      <c r="N45" s="71"/>
    </row>
    <row r="46" spans="1:15" x14ac:dyDescent="0.4">
      <c r="D46" s="71"/>
      <c r="E46" s="71"/>
      <c r="F46" s="71"/>
      <c r="G46" s="71"/>
      <c r="H46" s="71"/>
      <c r="I46" s="71"/>
      <c r="J46" s="71"/>
      <c r="K46" s="71"/>
      <c r="L46" s="71"/>
      <c r="M46" s="71"/>
      <c r="N46" s="71"/>
    </row>
    <row r="47" spans="1:15" x14ac:dyDescent="0.4">
      <c r="D47" s="71"/>
      <c r="E47" s="71"/>
      <c r="F47" s="71"/>
      <c r="G47" s="71"/>
      <c r="H47" s="71"/>
      <c r="I47" s="71"/>
      <c r="J47" s="71"/>
      <c r="K47" s="71"/>
      <c r="L47" s="71"/>
      <c r="M47" s="71"/>
      <c r="N47" s="71"/>
    </row>
    <row r="48" spans="1:15" x14ac:dyDescent="0.4">
      <c r="D48" s="71"/>
      <c r="E48" s="71"/>
      <c r="F48" s="71"/>
      <c r="G48" s="71"/>
      <c r="H48" s="71"/>
      <c r="I48" s="71"/>
      <c r="J48" s="71"/>
      <c r="K48" s="71"/>
      <c r="L48" s="71"/>
      <c r="M48" s="71"/>
      <c r="N48" s="71"/>
    </row>
    <row r="49" spans="4:15" x14ac:dyDescent="0.4">
      <c r="D49" s="71"/>
      <c r="E49" s="71"/>
      <c r="F49" s="71"/>
      <c r="G49" s="71"/>
      <c r="H49" s="71"/>
      <c r="I49" s="71"/>
      <c r="J49" s="71"/>
      <c r="K49" s="71"/>
      <c r="L49" s="71"/>
      <c r="M49" s="71"/>
      <c r="N49" s="71"/>
    </row>
    <row r="50" spans="4:15" x14ac:dyDescent="0.4">
      <c r="D50" s="71"/>
      <c r="E50" s="1"/>
      <c r="F50" s="1"/>
      <c r="G50" s="1"/>
      <c r="H50" s="71"/>
      <c r="I50" s="71"/>
      <c r="J50" s="71"/>
      <c r="K50" s="71"/>
      <c r="L50" s="71"/>
      <c r="M50" s="71"/>
      <c r="N50" s="71"/>
    </row>
    <row r="51" spans="4:15" x14ac:dyDescent="0.4">
      <c r="E51"/>
      <c r="F51"/>
      <c r="G51"/>
      <c r="H51" s="71"/>
      <c r="I51" s="71"/>
      <c r="J51" s="71"/>
      <c r="K51" s="71"/>
      <c r="L51" s="71"/>
      <c r="M51" s="71"/>
      <c r="N51" s="71"/>
    </row>
    <row r="52" spans="4:15" x14ac:dyDescent="0.4">
      <c r="E52"/>
      <c r="F52"/>
      <c r="G52"/>
      <c r="H52" s="71"/>
      <c r="I52" s="71"/>
      <c r="J52" s="71"/>
      <c r="K52" s="71"/>
      <c r="L52" s="71"/>
      <c r="M52" s="71"/>
      <c r="N52" s="71"/>
    </row>
    <row r="53" spans="4:15" x14ac:dyDescent="0.4">
      <c r="E53"/>
      <c r="F53"/>
      <c r="G53"/>
      <c r="H53" s="1"/>
      <c r="I53" s="1"/>
      <c r="J53" s="1"/>
      <c r="K53" s="1"/>
      <c r="L53" s="1"/>
      <c r="M53" s="1"/>
      <c r="N53" s="1"/>
      <c r="O53" s="1"/>
    </row>
    <row r="54" spans="4:15" x14ac:dyDescent="0.4">
      <c r="E54"/>
      <c r="F54"/>
      <c r="G54"/>
      <c r="H54"/>
    </row>
    <row r="55" spans="4:15" x14ac:dyDescent="0.4">
      <c r="E55"/>
      <c r="F55"/>
      <c r="G55"/>
      <c r="H55" s="1"/>
      <c r="I55" s="1"/>
      <c r="J55" s="1"/>
      <c r="K55" s="1"/>
      <c r="L55" s="1"/>
      <c r="M55" s="1"/>
      <c r="N55" s="1"/>
      <c r="O55" s="1"/>
    </row>
    <row r="56" spans="4:15" x14ac:dyDescent="0.4">
      <c r="H56" s="1"/>
      <c r="I56" s="1"/>
      <c r="J56" s="1"/>
      <c r="K56" s="1"/>
      <c r="L56" s="1"/>
      <c r="M56" s="1"/>
      <c r="N56" s="1"/>
      <c r="O56" s="1"/>
    </row>
    <row r="57" spans="4:15" x14ac:dyDescent="0.4">
      <c r="H57" s="1"/>
      <c r="I57" s="1"/>
      <c r="J57" s="1"/>
      <c r="K57" s="1"/>
      <c r="L57" s="1"/>
      <c r="M57" s="1"/>
      <c r="N57" s="1"/>
      <c r="O57" s="1"/>
    </row>
    <row r="58" spans="4:15" x14ac:dyDescent="0.4">
      <c r="H58" s="1"/>
      <c r="I58" s="1"/>
      <c r="J58" s="1"/>
      <c r="K58" s="1"/>
      <c r="L58" s="1"/>
      <c r="M58" s="1"/>
      <c r="N58" s="1"/>
      <c r="O58" s="1"/>
    </row>
    <row r="59" spans="4:15" x14ac:dyDescent="0.4">
      <c r="H59" s="1"/>
      <c r="I59" s="1"/>
      <c r="J59" s="1"/>
      <c r="K59" s="1"/>
      <c r="L59" s="1"/>
      <c r="M59" s="1"/>
      <c r="N59" s="1"/>
      <c r="O59" s="1"/>
    </row>
    <row r="60" spans="4:15" x14ac:dyDescent="0.4">
      <c r="H60" s="1"/>
      <c r="I60" s="1"/>
      <c r="J60" s="1"/>
      <c r="K60" s="1"/>
      <c r="L60" s="1"/>
      <c r="M60" s="1"/>
      <c r="N60" s="1"/>
      <c r="O60" s="1"/>
    </row>
    <row r="61" spans="4:15" x14ac:dyDescent="0.4">
      <c r="H61" s="1"/>
      <c r="I61" s="1"/>
      <c r="J61" s="1"/>
      <c r="K61" s="1"/>
      <c r="L61" s="1"/>
      <c r="M61" s="1"/>
      <c r="N61" s="1"/>
      <c r="O61" s="1"/>
    </row>
    <row r="62" spans="4:15" x14ac:dyDescent="0.4">
      <c r="H62" s="1"/>
      <c r="I62" s="1"/>
      <c r="J62" s="1"/>
      <c r="K62" s="1"/>
      <c r="L62" s="1"/>
      <c r="M62" s="1"/>
      <c r="N62" s="1"/>
      <c r="O62" s="1"/>
    </row>
    <row r="63" spans="4:15" x14ac:dyDescent="0.4">
      <c r="H63" s="1"/>
      <c r="I63" s="1"/>
      <c r="J63" s="1"/>
      <c r="K63" s="1"/>
      <c r="L63" s="1"/>
      <c r="M63" s="1"/>
      <c r="N63" s="1"/>
      <c r="O63" s="1"/>
    </row>
    <row r="64" spans="4:15" x14ac:dyDescent="0.4">
      <c r="H64" s="1"/>
      <c r="I64" s="1"/>
      <c r="J64" s="1"/>
      <c r="K64" s="1"/>
      <c r="L64" s="1"/>
      <c r="M64" s="1"/>
      <c r="N64" s="1"/>
      <c r="O64" s="1"/>
    </row>
    <row r="65" spans="8:15" x14ac:dyDescent="0.4">
      <c r="H65" s="1"/>
      <c r="I65" s="1"/>
      <c r="J65" s="1"/>
      <c r="K65" s="1"/>
      <c r="L65" s="1"/>
      <c r="M65" s="1"/>
      <c r="N65" s="1"/>
      <c r="O65" s="1"/>
    </row>
    <row r="66" spans="8:15" x14ac:dyDescent="0.4">
      <c r="H66" s="1"/>
      <c r="I66" s="1"/>
      <c r="J66" s="1"/>
      <c r="K66" s="1"/>
      <c r="L66" s="1"/>
      <c r="M66" s="1"/>
      <c r="N66" s="1"/>
      <c r="O66" s="1"/>
    </row>
    <row r="67" spans="8:15" x14ac:dyDescent="0.4">
      <c r="H67" s="1"/>
      <c r="I67" s="1"/>
      <c r="J67" s="1"/>
      <c r="K67" s="1"/>
      <c r="L67" s="1"/>
      <c r="M67" s="1"/>
      <c r="N67" s="1"/>
      <c r="O67" s="1"/>
    </row>
    <row r="68" spans="8:15" x14ac:dyDescent="0.4">
      <c r="H68" s="1"/>
      <c r="I68" s="1"/>
      <c r="J68" s="1"/>
      <c r="K68" s="1"/>
      <c r="L68" s="1"/>
      <c r="M68" s="1"/>
      <c r="N68" s="1"/>
      <c r="O68" s="1"/>
    </row>
    <row r="69" spans="8:15" x14ac:dyDescent="0.4">
      <c r="H69" s="1"/>
      <c r="I69" s="1"/>
      <c r="J69" s="1"/>
      <c r="K69" s="1"/>
      <c r="L69" s="1"/>
      <c r="M69" s="1"/>
      <c r="N69" s="1"/>
      <c r="O69" s="1"/>
    </row>
    <row r="70" spans="8:15" x14ac:dyDescent="0.4">
      <c r="H70" s="1"/>
      <c r="I70" s="1"/>
      <c r="J70" s="1"/>
      <c r="K70" s="1"/>
      <c r="L70" s="1"/>
      <c r="M70" s="1"/>
      <c r="N70" s="1"/>
      <c r="O70" s="1"/>
    </row>
    <row r="71" spans="8:15" x14ac:dyDescent="0.4">
      <c r="H71" s="1"/>
      <c r="I71" s="1"/>
      <c r="J71" s="1"/>
      <c r="K71" s="1"/>
      <c r="L71" s="1"/>
      <c r="M71" s="1"/>
      <c r="N71" s="1"/>
      <c r="O71" s="1"/>
    </row>
    <row r="72" spans="8:15" x14ac:dyDescent="0.4">
      <c r="H72" s="1"/>
      <c r="I72" s="1"/>
      <c r="J72" s="1"/>
      <c r="K72" s="1"/>
      <c r="L72" s="1"/>
      <c r="M72" s="1"/>
      <c r="N72" s="1"/>
      <c r="O72" s="1"/>
    </row>
    <row r="73" spans="8:15" x14ac:dyDescent="0.4">
      <c r="H73" s="1"/>
      <c r="I73" s="1"/>
      <c r="J73" s="1"/>
      <c r="K73" s="1"/>
      <c r="L73" s="1"/>
      <c r="M73" s="1"/>
      <c r="N73" s="1"/>
      <c r="O73" s="1"/>
    </row>
  </sheetData>
  <hyperlinks>
    <hyperlink ref="A5" location="'Regionernas ekonomi'!A1" display="Regionernas ekonomi" xr:uid="{00000000-0004-0000-0400-00000B000000}"/>
    <hyperlink ref="A4" location="Innehåll!A1" display="Innehåll" xr:uid="{00000000-0004-0000-0400-00000E000000}"/>
    <hyperlink ref="A10" location="'Kostnader och intäkter'!A1" display="Kostnader för hälso- och sjukvård respektive regional utveckling" xr:uid="{20DD96E3-FC83-4C55-81C7-E5AF85F85BED}"/>
    <hyperlink ref="A9" location="'intäktsslag'!A1" display="intäktsslag" xr:uid="{00000000-0004-0000-0400-000012000000}"/>
    <hyperlink ref="A8" location="'kostnadsslag'!A1" display="kostnadsslag" xr:uid="{00000000-0004-0000-0400-000011000000}"/>
    <hyperlink ref="A7" location="'Balansräkning'!A1" display="Balansräkning" xr:uid="{00000000-0004-0000-0400-000010000000}"/>
    <hyperlink ref="A6" location="'Kostnader och intäkter'!A1" display="Resultaträkning" xr:uid="{00000000-0004-0000-0400-00000F000000}"/>
    <hyperlink ref="A22" location="'Utbildning och kultur'!A1" display="Utbildning och kultur" xr:uid="{00000000-0004-0000-0400-00000D000000}"/>
    <hyperlink ref="A21" location="'Trafik och infrastruktur'!A1" display="Trafik och infrastruktur, samt allmän regional utveckling" xr:uid="{00000000-0004-0000-0400-00000C000000}"/>
    <hyperlink ref="A11" location="'Hälso- och sjukvård'!A1" display="Hälso- och sjukvård" xr:uid="{00000000-0004-0000-0400-000009000000}"/>
    <hyperlink ref="A12" location="'Vårdplatser'!A1" display="Vårdplatser" xr:uid="{00000000-0004-0000-0400-000008000000}"/>
    <hyperlink ref="A13" location="'Primärvård'!A1" display="Primärvård" xr:uid="{00000000-0004-0000-0400-000007000000}"/>
    <hyperlink ref="A14" location="'Vårdcentraler'!A1" display="Vårdcentraler" xr:uid="{00000000-0004-0000-0400-000006000000}"/>
    <hyperlink ref="A15" location="'Specialiserad somatisk vård'!A1" display="Specialiserad somatisk vård" xr:uid="{00000000-0004-0000-0400-000005000000}"/>
    <hyperlink ref="A16" location="'Specialiserad psykiatrisk vård'!A1" display="Specialiserad psykiatrisk vård" xr:uid="{00000000-0004-0000-0400-000004000000}"/>
    <hyperlink ref="A17" location="'Tandvård'!A1" display="Tandvård" xr:uid="{00000000-0004-0000-0400-000003000000}"/>
    <hyperlink ref="A18" location="'Övrig hälso- och sjukvård'!A1" display="Övrig hälso- och sjukvård" xr:uid="{00000000-0004-0000-0400-000002000000}"/>
    <hyperlink ref="A19" location="'Läkemedel'!A1" display="Läkemedel" xr:uid="{00000000-0004-0000-0400-000001000000}"/>
    <hyperlink ref="A20" location="'Regional utveckling'!A1" display="Regional utveckling" xr:uid="{00000000-0004-0000-0400-000000000000}"/>
  </hyperlinks>
  <pageMargins left="0.23622047244094491" right="0.23622047244094491" top="0.74803149606299213" bottom="0.74803149606299213" header="0.31496062992125984" footer="0.31496062992125984"/>
  <pageSetup paperSize="9" scale="91" orientation="landscape" r:id="rId1"/>
  <colBreaks count="1" manualBreakCount="1">
    <brk id="11" min="1" max="2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63">
    <tabColor rgb="FFFFCCFF"/>
  </sheetPr>
  <dimension ref="A1:O54"/>
  <sheetViews>
    <sheetView showGridLines="0" zoomScaleNormal="100" workbookViewId="0"/>
  </sheetViews>
  <sheetFormatPr defaultRowHeight="16.8" x14ac:dyDescent="0.4"/>
  <cols>
    <col min="1" max="1" width="59.5" customWidth="1"/>
    <col min="2" max="2" width="5.19921875" customWidth="1"/>
    <col min="3" max="3" width="21.296875" customWidth="1"/>
    <col min="5" max="5" width="6.796875" bestFit="1" customWidth="1"/>
    <col min="6" max="6" width="10.796875" customWidth="1"/>
  </cols>
  <sheetData>
    <row r="1" spans="1:3" ht="30" x14ac:dyDescent="0.5">
      <c r="A1" s="257" t="s">
        <v>5</v>
      </c>
    </row>
    <row r="2" spans="1:3" x14ac:dyDescent="0.4">
      <c r="A2" s="42"/>
    </row>
    <row r="3" spans="1:3" x14ac:dyDescent="0.4">
      <c r="A3" s="254"/>
      <c r="C3" s="3" t="s">
        <v>482</v>
      </c>
    </row>
    <row r="4" spans="1:3" x14ac:dyDescent="0.4">
      <c r="A4" s="261" t="s">
        <v>14</v>
      </c>
      <c r="C4" s="3" t="s">
        <v>483</v>
      </c>
    </row>
    <row r="5" spans="1:3" x14ac:dyDescent="0.4">
      <c r="A5" s="255" t="s">
        <v>0</v>
      </c>
      <c r="C5" s="21" t="s">
        <v>360</v>
      </c>
    </row>
    <row r="6" spans="1:3" x14ac:dyDescent="0.4">
      <c r="A6" s="11" t="s">
        <v>2</v>
      </c>
    </row>
    <row r="7" spans="1:3" x14ac:dyDescent="0.4">
      <c r="A7" s="11" t="s">
        <v>4</v>
      </c>
    </row>
    <row r="8" spans="1:3" x14ac:dyDescent="0.4">
      <c r="A8" s="11" t="s">
        <v>6</v>
      </c>
    </row>
    <row r="9" spans="1:3" x14ac:dyDescent="0.4">
      <c r="A9" s="11" t="s">
        <v>8</v>
      </c>
    </row>
    <row r="10" spans="1:3" x14ac:dyDescent="0.4">
      <c r="A10" s="11" t="s">
        <v>10</v>
      </c>
    </row>
    <row r="11" spans="1:3" x14ac:dyDescent="0.4">
      <c r="A11" s="11" t="s">
        <v>12</v>
      </c>
    </row>
    <row r="12" spans="1:3" x14ac:dyDescent="0.4">
      <c r="A12" s="11" t="s">
        <v>13</v>
      </c>
    </row>
    <row r="13" spans="1:3" x14ac:dyDescent="0.4">
      <c r="A13" s="11" t="s">
        <v>1</v>
      </c>
    </row>
    <row r="14" spans="1:3" x14ac:dyDescent="0.4">
      <c r="A14" s="11" t="s">
        <v>3</v>
      </c>
    </row>
    <row r="15" spans="1:3" x14ac:dyDescent="0.4">
      <c r="A15" s="11" t="s">
        <v>5</v>
      </c>
    </row>
    <row r="16" spans="1:3" x14ac:dyDescent="0.4">
      <c r="A16" s="283" t="s">
        <v>138</v>
      </c>
    </row>
    <row r="17" spans="1:9" x14ac:dyDescent="0.4">
      <c r="A17" s="284" t="s">
        <v>139</v>
      </c>
    </row>
    <row r="18" spans="1:9" x14ac:dyDescent="0.4">
      <c r="A18" s="11" t="s">
        <v>7</v>
      </c>
    </row>
    <row r="19" spans="1:9" x14ac:dyDescent="0.4">
      <c r="A19" s="11" t="s">
        <v>9</v>
      </c>
    </row>
    <row r="20" spans="1:9" x14ac:dyDescent="0.4">
      <c r="A20" s="59" t="s">
        <v>11</v>
      </c>
    </row>
    <row r="21" spans="1:9" x14ac:dyDescent="0.4">
      <c r="A21" s="60"/>
    </row>
    <row r="22" spans="1:9" x14ac:dyDescent="0.4">
      <c r="A22" s="60"/>
    </row>
    <row r="23" spans="1:9" x14ac:dyDescent="0.4">
      <c r="A23" s="60"/>
    </row>
    <row r="24" spans="1:9" x14ac:dyDescent="0.4">
      <c r="A24" s="60"/>
      <c r="C24" s="3"/>
      <c r="I24" s="31">
        <f>$E$47</f>
        <v>2883.6312970655927</v>
      </c>
    </row>
    <row r="25" spans="1:9" x14ac:dyDescent="0.4">
      <c r="A25" s="60"/>
      <c r="C25" s="73" t="s">
        <v>57</v>
      </c>
      <c r="D25" s="73" t="s">
        <v>412</v>
      </c>
      <c r="E25" s="73" t="s">
        <v>422</v>
      </c>
      <c r="I25" s="199" t="str">
        <f>CONCATENATE("Riket ",E25)</f>
        <v>Riket 2022</v>
      </c>
    </row>
    <row r="26" spans="1:9" x14ac:dyDescent="0.4">
      <c r="A26" s="60"/>
      <c r="C26" s="1" t="s">
        <v>47</v>
      </c>
      <c r="D26" s="1">
        <v>2570.0384118678057</v>
      </c>
      <c r="E26" s="1">
        <v>2737.2647925617216</v>
      </c>
      <c r="I26" s="15">
        <f>$E$47</f>
        <v>2883.6312970655927</v>
      </c>
    </row>
    <row r="27" spans="1:9" x14ac:dyDescent="0.4">
      <c r="A27" s="60"/>
      <c r="C27" s="74" t="s">
        <v>49</v>
      </c>
      <c r="D27" s="74">
        <v>3316.2374122209676</v>
      </c>
      <c r="E27" s="74">
        <v>3014.8596642724156</v>
      </c>
      <c r="I27" s="15">
        <f t="shared" ref="I27:I47" si="0">$E$47</f>
        <v>2883.6312970655927</v>
      </c>
    </row>
    <row r="28" spans="1:9" x14ac:dyDescent="0.4">
      <c r="A28" s="60"/>
      <c r="C28" s="1" t="s">
        <v>48</v>
      </c>
      <c r="D28" s="1">
        <v>2879.3807840265608</v>
      </c>
      <c r="E28" s="1">
        <v>3169.5563943073576</v>
      </c>
      <c r="I28" s="15">
        <f t="shared" si="0"/>
        <v>2883.6312970655927</v>
      </c>
    </row>
    <row r="29" spans="1:9" x14ac:dyDescent="0.4">
      <c r="A29" s="60"/>
      <c r="C29" s="74" t="s">
        <v>56</v>
      </c>
      <c r="D29" s="74">
        <v>2605.8964794849521</v>
      </c>
      <c r="E29" s="74">
        <v>2831.0362949024397</v>
      </c>
      <c r="I29" s="15">
        <f t="shared" si="0"/>
        <v>2883.6312970655927</v>
      </c>
    </row>
    <row r="30" spans="1:9" x14ac:dyDescent="0.4">
      <c r="A30" s="60"/>
      <c r="C30" s="1" t="s">
        <v>42</v>
      </c>
      <c r="D30" s="1">
        <v>2621.0386717302704</v>
      </c>
      <c r="E30" s="1">
        <v>2768.7997984357094</v>
      </c>
      <c r="I30" s="15">
        <f t="shared" si="0"/>
        <v>2883.6312970655927</v>
      </c>
    </row>
    <row r="31" spans="1:9" x14ac:dyDescent="0.4">
      <c r="A31" s="60"/>
      <c r="C31" s="74" t="s">
        <v>44</v>
      </c>
      <c r="D31" s="74">
        <v>2699.9114783121863</v>
      </c>
      <c r="E31" s="74">
        <v>2882.5213497442924</v>
      </c>
      <c r="I31" s="15">
        <f t="shared" si="0"/>
        <v>2883.6312970655927</v>
      </c>
    </row>
    <row r="32" spans="1:9" x14ac:dyDescent="0.4">
      <c r="A32" s="60"/>
      <c r="C32" s="1" t="s">
        <v>43</v>
      </c>
      <c r="D32" s="1">
        <v>2799.6358855062203</v>
      </c>
      <c r="E32" s="1">
        <v>3039.8327082769842</v>
      </c>
      <c r="I32" s="15">
        <f t="shared" si="0"/>
        <v>2883.6312970655927</v>
      </c>
    </row>
    <row r="33" spans="1:15" x14ac:dyDescent="0.4">
      <c r="A33" s="60"/>
      <c r="C33" s="74" t="s">
        <v>38</v>
      </c>
      <c r="D33" s="74">
        <v>3622.8914280093768</v>
      </c>
      <c r="E33" s="74">
        <v>3612.7049515309041</v>
      </c>
      <c r="I33" s="15">
        <f t="shared" si="0"/>
        <v>2883.6312970655927</v>
      </c>
      <c r="O33" s="30"/>
    </row>
    <row r="34" spans="1:15" x14ac:dyDescent="0.4">
      <c r="A34" s="60"/>
      <c r="C34" s="1" t="s">
        <v>36</v>
      </c>
      <c r="D34" s="1">
        <v>3051.5235596494208</v>
      </c>
      <c r="E34" s="1">
        <v>3333.4852682598212</v>
      </c>
      <c r="I34" s="15">
        <f t="shared" si="0"/>
        <v>2883.6312970655927</v>
      </c>
      <c r="O34" s="30"/>
    </row>
    <row r="35" spans="1:15" x14ac:dyDescent="0.4">
      <c r="C35" s="74" t="s">
        <v>46</v>
      </c>
      <c r="D35" s="74">
        <v>2705.3140096618358</v>
      </c>
      <c r="E35" s="74">
        <v>2895.6391155911519</v>
      </c>
      <c r="I35" s="15">
        <f t="shared" si="0"/>
        <v>2883.6312970655927</v>
      </c>
      <c r="O35" s="30"/>
    </row>
    <row r="36" spans="1:15" x14ac:dyDescent="0.4">
      <c r="C36" s="1" t="s">
        <v>40</v>
      </c>
      <c r="D36" s="1">
        <v>3162.2532603823151</v>
      </c>
      <c r="E36" s="1">
        <v>3368.7536170811395</v>
      </c>
      <c r="I36" s="15">
        <f t="shared" si="0"/>
        <v>2883.6312970655927</v>
      </c>
      <c r="O36" s="30"/>
    </row>
    <row r="37" spans="1:15" x14ac:dyDescent="0.4">
      <c r="C37" s="74" t="s">
        <v>54</v>
      </c>
      <c r="D37" s="74">
        <v>2358.3567497431027</v>
      </c>
      <c r="E37" s="74">
        <v>2532.0471996797555</v>
      </c>
      <c r="I37" s="15">
        <f t="shared" si="0"/>
        <v>2883.6312970655927</v>
      </c>
      <c r="O37" s="30"/>
    </row>
    <row r="38" spans="1:15" x14ac:dyDescent="0.4">
      <c r="C38" s="1" t="s">
        <v>50</v>
      </c>
      <c r="D38" s="1">
        <v>3022.3036169254783</v>
      </c>
      <c r="E38" s="1">
        <v>3264.1252912987925</v>
      </c>
      <c r="I38" s="15">
        <f t="shared" si="0"/>
        <v>2883.6312970655927</v>
      </c>
      <c r="O38" s="30"/>
    </row>
    <row r="39" spans="1:15" x14ac:dyDescent="0.4">
      <c r="C39" s="74" t="s">
        <v>55</v>
      </c>
      <c r="D39" s="74">
        <v>2682.5992855094005</v>
      </c>
      <c r="E39" s="74">
        <v>2979.4783151163851</v>
      </c>
      <c r="I39" s="15">
        <f t="shared" si="0"/>
        <v>2883.6312970655927</v>
      </c>
      <c r="O39" s="30"/>
    </row>
    <row r="40" spans="1:15" x14ac:dyDescent="0.4">
      <c r="C40" s="1" t="s">
        <v>53</v>
      </c>
      <c r="D40" s="1">
        <v>2917.9078529001636</v>
      </c>
      <c r="E40" s="1">
        <v>3124.1873372448017</v>
      </c>
      <c r="I40" s="15">
        <f t="shared" si="0"/>
        <v>2883.6312970655927</v>
      </c>
      <c r="O40" s="30"/>
    </row>
    <row r="41" spans="1:15" x14ac:dyDescent="0.4">
      <c r="C41" s="74" t="s">
        <v>37</v>
      </c>
      <c r="D41" s="74">
        <v>2905.8175299163968</v>
      </c>
      <c r="E41" s="74">
        <v>3076.5495473622141</v>
      </c>
      <c r="I41" s="15">
        <f t="shared" si="0"/>
        <v>2883.6312970655927</v>
      </c>
      <c r="O41" s="30"/>
    </row>
    <row r="42" spans="1:15" x14ac:dyDescent="0.4">
      <c r="C42" s="1" t="s">
        <v>39</v>
      </c>
      <c r="D42" s="1">
        <v>2870.3777709049336</v>
      </c>
      <c r="E42" s="1">
        <v>3149.6446643975305</v>
      </c>
      <c r="I42" s="15">
        <f t="shared" si="0"/>
        <v>2883.6312970655927</v>
      </c>
      <c r="O42" s="30"/>
    </row>
    <row r="43" spans="1:15" x14ac:dyDescent="0.4">
      <c r="C43" s="74" t="s">
        <v>52</v>
      </c>
      <c r="D43" s="74">
        <v>3181.9093913420943</v>
      </c>
      <c r="E43" s="74">
        <v>3280.373255503258</v>
      </c>
      <c r="I43" s="15">
        <f t="shared" si="0"/>
        <v>2883.6312970655927</v>
      </c>
      <c r="O43" s="30"/>
    </row>
    <row r="44" spans="1:15" x14ac:dyDescent="0.4">
      <c r="C44" s="1" t="s">
        <v>41</v>
      </c>
      <c r="D44" s="1">
        <v>2862.4653550820117</v>
      </c>
      <c r="E44" s="1">
        <v>3022.53712218286</v>
      </c>
      <c r="I44" s="15">
        <f t="shared" si="0"/>
        <v>2883.6312970655927</v>
      </c>
      <c r="O44" s="30"/>
    </row>
    <row r="45" spans="1:15" x14ac:dyDescent="0.4">
      <c r="C45" s="74" t="s">
        <v>51</v>
      </c>
      <c r="D45" s="74">
        <v>2713.4027527379872</v>
      </c>
      <c r="E45" s="74">
        <v>2862.8820644600883</v>
      </c>
      <c r="I45" s="15">
        <f t="shared" si="0"/>
        <v>2883.6312970655927</v>
      </c>
      <c r="O45" s="30"/>
    </row>
    <row r="46" spans="1:15" x14ac:dyDescent="0.4">
      <c r="C46" s="1" t="s">
        <v>45</v>
      </c>
      <c r="D46" s="1">
        <v>3043.7377099077667</v>
      </c>
      <c r="E46" s="1">
        <v>3363.0712304907756</v>
      </c>
      <c r="I46" s="15">
        <f t="shared" si="0"/>
        <v>2883.6312970655927</v>
      </c>
      <c r="O46" s="30"/>
    </row>
    <row r="47" spans="1:15" x14ac:dyDescent="0.4">
      <c r="C47" s="75" t="s">
        <v>58</v>
      </c>
      <c r="D47" s="75">
        <v>2709.5335306391216</v>
      </c>
      <c r="E47" s="75">
        <v>2883.6312970655927</v>
      </c>
      <c r="I47" s="15">
        <f t="shared" si="0"/>
        <v>2883.6312970655927</v>
      </c>
      <c r="O47" s="30"/>
    </row>
    <row r="48" spans="1:15" x14ac:dyDescent="0.4">
      <c r="O48" s="30"/>
    </row>
    <row r="49" spans="15:15" x14ac:dyDescent="0.4">
      <c r="O49" s="30"/>
    </row>
    <row r="50" spans="15:15" x14ac:dyDescent="0.4">
      <c r="O50" s="30"/>
    </row>
    <row r="51" spans="15:15" x14ac:dyDescent="0.4">
      <c r="O51" s="30"/>
    </row>
    <row r="52" spans="15:15" x14ac:dyDescent="0.4">
      <c r="O52" s="30"/>
    </row>
    <row r="53" spans="15:15" x14ac:dyDescent="0.4">
      <c r="O53" s="30"/>
    </row>
    <row r="54" spans="15:15" x14ac:dyDescent="0.4">
      <c r="O54" s="30"/>
    </row>
  </sheetData>
  <hyperlinks>
    <hyperlink ref="A18" location="'Regional utveckling'!A1" display="Regional utveckling" xr:uid="{00000000-0004-0000-3A00-000000000000}"/>
    <hyperlink ref="A15" location="'Läkemedel'!A1" display="Läkemedel" xr:uid="{00000000-0004-0000-3A00-000001000000}"/>
    <hyperlink ref="A14" location="'Övrig hälso- och sjukvård'!A1" display="Övrig hälso- och sjukvård" xr:uid="{00000000-0004-0000-3A00-000002000000}"/>
    <hyperlink ref="A13" location="'Tandvård'!A1" display="Tandvård" xr:uid="{00000000-0004-0000-3A00-000003000000}"/>
    <hyperlink ref="A12" location="'Specialiserad psykiatrisk vård'!A1" display="Specialiserad psykiatrisk vård" xr:uid="{00000000-0004-0000-3A00-000004000000}"/>
    <hyperlink ref="A11" location="'Specialiserad somatisk vård'!A1" display="Specialiserad somatisk vård" xr:uid="{00000000-0004-0000-3A00-000005000000}"/>
    <hyperlink ref="A10" location="'Vårdcentraler'!A1" display="Vårdcentraler" xr:uid="{00000000-0004-0000-3A00-000006000000}"/>
    <hyperlink ref="A9" location="'Primärvård'!A1" display="Primärvård" xr:uid="{00000000-0004-0000-3A00-000007000000}"/>
    <hyperlink ref="A8" location="'Vårdplatser'!A1" display="Vårdplatser" xr:uid="{00000000-0004-0000-3A00-000008000000}"/>
    <hyperlink ref="A7" location="'Hälso- och sjukvård'!A1" display="Hälso- och sjukvård" xr:uid="{00000000-0004-0000-3A00-000009000000}"/>
    <hyperlink ref="A6" location="'Kostnader och intäkter'!A1" display="Kostnader för" xr:uid="{00000000-0004-0000-3A00-00000A000000}"/>
    <hyperlink ref="A5" location="'Regionernas ekonomi'!A1" display="Regionernas ekonomi" xr:uid="{00000000-0004-0000-3A00-00000B000000}"/>
    <hyperlink ref="A19" location="'Trafik och infrastruktur'!A1" display="Trafik och infrastruktur, samt allmän regional utveckling" xr:uid="{00000000-0004-0000-3A00-00000C000000}"/>
    <hyperlink ref="A20" location="'Utbildning och kultur'!A1" display="Utbildning och kultur" xr:uid="{00000000-0004-0000-3A00-00000D000000}"/>
    <hyperlink ref="A4" location="Innehåll!A1" display="Innehåll" xr:uid="{00000000-0004-0000-3A00-00000E000000}"/>
    <hyperlink ref="A16" location="'Läkemedelsförmån'!A1" display="Läkemedelsförmån" xr:uid="{817AE928-B756-41AA-BFA4-F43A3AB72AD1}"/>
    <hyperlink ref="A17" location="'Rekvisitionsläkemedel'!A1" display="Rekvisitionsläkemedel" xr:uid="{1B8324E2-89C7-4071-BD69-F6F436F8931F}"/>
  </hyperlinks>
  <pageMargins left="0.70866141732283472" right="0.70866141732283472" top="0.74803149606299213" bottom="0.74803149606299213" header="0.31496062992125984" footer="0.31496062992125984"/>
  <pageSetup paperSize="9" orientation="landscape" r:id="rId1"/>
  <rowBreaks count="1" manualBreakCount="1">
    <brk id="23" max="16383" man="1"/>
  </rowBreaks>
  <colBreaks count="1" manualBreakCount="1">
    <brk id="2" max="1048575" man="1"/>
  </colBreaks>
  <ignoredErrors>
    <ignoredError sqref="I25:I28" formula="1"/>
    <ignoredError sqref="D25:E25" numberStoredAsText="1"/>
  </ignoredErrors>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64">
    <tabColor rgb="FFFFCCFF"/>
  </sheetPr>
  <dimension ref="A1:P55"/>
  <sheetViews>
    <sheetView showGridLines="0" showRowColHeaders="0" zoomScaleNormal="100" workbookViewId="0"/>
  </sheetViews>
  <sheetFormatPr defaultRowHeight="16.8" x14ac:dyDescent="0.4"/>
  <cols>
    <col min="1" max="1" width="59.5" customWidth="1"/>
    <col min="2" max="2" width="5.19921875" customWidth="1"/>
    <col min="3" max="3" width="19.19921875" customWidth="1"/>
    <col min="6" max="6" width="11.8984375" bestFit="1" customWidth="1"/>
  </cols>
  <sheetData>
    <row r="1" spans="1:3" ht="30" x14ac:dyDescent="0.5">
      <c r="A1" s="257" t="s">
        <v>5</v>
      </c>
    </row>
    <row r="2" spans="1:3" x14ac:dyDescent="0.4">
      <c r="A2" s="42"/>
    </row>
    <row r="3" spans="1:3" x14ac:dyDescent="0.4">
      <c r="A3" s="254"/>
      <c r="C3" s="3" t="s">
        <v>484</v>
      </c>
    </row>
    <row r="4" spans="1:3" x14ac:dyDescent="0.4">
      <c r="A4" s="261" t="s">
        <v>14</v>
      </c>
      <c r="C4" s="3" t="s">
        <v>485</v>
      </c>
    </row>
    <row r="5" spans="1:3" x14ac:dyDescent="0.4">
      <c r="A5" s="255" t="s">
        <v>0</v>
      </c>
      <c r="C5" s="21" t="s">
        <v>360</v>
      </c>
    </row>
    <row r="6" spans="1:3" x14ac:dyDescent="0.4">
      <c r="A6" s="11" t="s">
        <v>2</v>
      </c>
    </row>
    <row r="7" spans="1:3" x14ac:dyDescent="0.4">
      <c r="A7" s="11" t="s">
        <v>4</v>
      </c>
    </row>
    <row r="8" spans="1:3" x14ac:dyDescent="0.4">
      <c r="A8" s="11" t="s">
        <v>6</v>
      </c>
    </row>
    <row r="9" spans="1:3" x14ac:dyDescent="0.4">
      <c r="A9" s="11" t="s">
        <v>8</v>
      </c>
    </row>
    <row r="10" spans="1:3" x14ac:dyDescent="0.4">
      <c r="A10" s="11" t="s">
        <v>10</v>
      </c>
    </row>
    <row r="11" spans="1:3" x14ac:dyDescent="0.4">
      <c r="A11" s="11" t="s">
        <v>12</v>
      </c>
    </row>
    <row r="12" spans="1:3" x14ac:dyDescent="0.4">
      <c r="A12" s="11" t="s">
        <v>13</v>
      </c>
    </row>
    <row r="13" spans="1:3" x14ac:dyDescent="0.4">
      <c r="A13" s="11" t="s">
        <v>1</v>
      </c>
    </row>
    <row r="14" spans="1:3" x14ac:dyDescent="0.4">
      <c r="A14" s="11" t="s">
        <v>3</v>
      </c>
    </row>
    <row r="15" spans="1:3" x14ac:dyDescent="0.4">
      <c r="A15" s="11" t="s">
        <v>5</v>
      </c>
    </row>
    <row r="16" spans="1:3" x14ac:dyDescent="0.4">
      <c r="A16" s="13" t="s">
        <v>138</v>
      </c>
    </row>
    <row r="17" spans="1:9" x14ac:dyDescent="0.4">
      <c r="A17" s="61" t="s">
        <v>139</v>
      </c>
    </row>
    <row r="18" spans="1:9" x14ac:dyDescent="0.4">
      <c r="A18" s="11" t="s">
        <v>7</v>
      </c>
    </row>
    <row r="19" spans="1:9" x14ac:dyDescent="0.4">
      <c r="A19" s="11" t="s">
        <v>9</v>
      </c>
    </row>
    <row r="20" spans="1:9" x14ac:dyDescent="0.4">
      <c r="A20" s="59" t="s">
        <v>11</v>
      </c>
    </row>
    <row r="21" spans="1:9" x14ac:dyDescent="0.4">
      <c r="A21" s="60"/>
    </row>
    <row r="22" spans="1:9" x14ac:dyDescent="0.4">
      <c r="A22" s="60"/>
      <c r="D22" s="3"/>
      <c r="E22" s="3"/>
    </row>
    <row r="23" spans="1:9" x14ac:dyDescent="0.4">
      <c r="A23" s="60"/>
    </row>
    <row r="24" spans="1:9" x14ac:dyDescent="0.4">
      <c r="A24" s="60"/>
    </row>
    <row r="25" spans="1:9" x14ac:dyDescent="0.4">
      <c r="A25" s="60"/>
    </row>
    <row r="26" spans="1:9" x14ac:dyDescent="0.4">
      <c r="A26" s="60"/>
      <c r="C26" s="73" t="s">
        <v>57</v>
      </c>
      <c r="D26" s="73" t="s">
        <v>412</v>
      </c>
      <c r="E26" s="73" t="s">
        <v>422</v>
      </c>
      <c r="I26" s="199" t="str">
        <f>CONCATENATE("Riket ",E26)</f>
        <v>Riket 2022</v>
      </c>
    </row>
    <row r="27" spans="1:9" x14ac:dyDescent="0.4">
      <c r="A27" s="60"/>
      <c r="C27" s="1" t="s">
        <v>47</v>
      </c>
      <c r="D27" s="1">
        <v>653.37854260148174</v>
      </c>
      <c r="E27" s="1">
        <v>712.28720010065456</v>
      </c>
      <c r="I27" s="15">
        <f t="shared" ref="I27:I48" si="0">$E$48</f>
        <v>1034.3321960072826</v>
      </c>
    </row>
    <row r="28" spans="1:9" x14ac:dyDescent="0.4">
      <c r="A28" s="60"/>
      <c r="C28" s="74" t="s">
        <v>49</v>
      </c>
      <c r="D28" s="74">
        <v>1121.4451706976249</v>
      </c>
      <c r="E28" s="74">
        <v>1300.2830174552389</v>
      </c>
      <c r="I28" s="15">
        <f t="shared" si="0"/>
        <v>1034.3321960072826</v>
      </c>
    </row>
    <row r="29" spans="1:9" x14ac:dyDescent="0.4">
      <c r="A29" s="60"/>
      <c r="C29" s="1" t="s">
        <v>48</v>
      </c>
      <c r="D29" s="1">
        <v>891.3158008091425</v>
      </c>
      <c r="E29" s="1">
        <v>905.58754123067365</v>
      </c>
      <c r="I29" s="15">
        <f t="shared" si="0"/>
        <v>1034.3321960072826</v>
      </c>
    </row>
    <row r="30" spans="1:9" x14ac:dyDescent="0.4">
      <c r="A30" s="60"/>
      <c r="C30" s="74" t="s">
        <v>56</v>
      </c>
      <c r="D30" s="74">
        <v>1398.7532573705994</v>
      </c>
      <c r="E30" s="74">
        <v>1527.8272220244453</v>
      </c>
      <c r="I30" s="15">
        <f t="shared" si="0"/>
        <v>1034.3321960072826</v>
      </c>
    </row>
    <row r="31" spans="1:9" x14ac:dyDescent="0.4">
      <c r="A31" s="60"/>
      <c r="C31" s="1" t="s">
        <v>42</v>
      </c>
      <c r="D31" s="1">
        <v>854.34988993744992</v>
      </c>
      <c r="E31" s="1">
        <v>934.6731217811348</v>
      </c>
      <c r="I31" s="15">
        <f t="shared" si="0"/>
        <v>1034.3321960072826</v>
      </c>
    </row>
    <row r="32" spans="1:9" x14ac:dyDescent="0.4">
      <c r="A32" s="60"/>
      <c r="C32" s="74" t="s">
        <v>44</v>
      </c>
      <c r="D32" s="74">
        <v>1116.3568407593193</v>
      </c>
      <c r="E32" s="74">
        <v>1174.5418063474197</v>
      </c>
      <c r="I32" s="15">
        <f t="shared" si="0"/>
        <v>1034.3321960072826</v>
      </c>
    </row>
    <row r="33" spans="1:16" x14ac:dyDescent="0.4">
      <c r="A33" s="60"/>
      <c r="C33" s="1" t="s">
        <v>43</v>
      </c>
      <c r="D33" s="1">
        <v>918.37766764438152</v>
      </c>
      <c r="E33" s="1">
        <v>1049.6102312775774</v>
      </c>
      <c r="I33" s="15">
        <f t="shared" si="0"/>
        <v>1034.3321960072826</v>
      </c>
    </row>
    <row r="34" spans="1:16" x14ac:dyDescent="0.4">
      <c r="A34" s="60"/>
      <c r="C34" s="74" t="s">
        <v>38</v>
      </c>
      <c r="D34" s="74">
        <v>950.80408517893147</v>
      </c>
      <c r="E34" s="74">
        <v>1405.8489856636097</v>
      </c>
      <c r="I34" s="15">
        <f t="shared" si="0"/>
        <v>1034.3321960072826</v>
      </c>
      <c r="O34" s="30"/>
      <c r="P34" s="30"/>
    </row>
    <row r="35" spans="1:16" x14ac:dyDescent="0.4">
      <c r="C35" s="1" t="s">
        <v>36</v>
      </c>
      <c r="D35" s="1">
        <v>1050.7307927040274</v>
      </c>
      <c r="E35" s="1">
        <v>1128.8638573641658</v>
      </c>
      <c r="I35" s="15">
        <f t="shared" si="0"/>
        <v>1034.3321960072826</v>
      </c>
      <c r="O35" s="30"/>
      <c r="P35" s="30"/>
    </row>
    <row r="36" spans="1:16" x14ac:dyDescent="0.4">
      <c r="C36" s="74" t="s">
        <v>46</v>
      </c>
      <c r="D36" s="74">
        <v>1283.491095780523</v>
      </c>
      <c r="E36" s="74">
        <v>1218.278081436644</v>
      </c>
      <c r="I36" s="15">
        <f t="shared" si="0"/>
        <v>1034.3321960072826</v>
      </c>
      <c r="O36" s="30"/>
      <c r="P36" s="30"/>
    </row>
    <row r="37" spans="1:16" x14ac:dyDescent="0.4">
      <c r="C37" s="1" t="s">
        <v>40</v>
      </c>
      <c r="D37" s="1">
        <v>1056.6084211300745</v>
      </c>
      <c r="E37" s="1">
        <v>1047.8940335509692</v>
      </c>
      <c r="I37" s="15">
        <f t="shared" si="0"/>
        <v>1034.3321960072826</v>
      </c>
      <c r="O37" s="30"/>
      <c r="P37" s="30"/>
    </row>
    <row r="38" spans="1:16" x14ac:dyDescent="0.4">
      <c r="C38" s="74" t="s">
        <v>54</v>
      </c>
      <c r="D38" s="74">
        <v>970.27897383112338</v>
      </c>
      <c r="E38" s="74">
        <v>1029.7636376869609</v>
      </c>
      <c r="I38" s="15">
        <f t="shared" si="0"/>
        <v>1034.3321960072826</v>
      </c>
      <c r="O38" s="30"/>
      <c r="P38" s="30"/>
    </row>
    <row r="39" spans="1:16" x14ac:dyDescent="0.4">
      <c r="C39" s="1" t="s">
        <v>50</v>
      </c>
      <c r="D39" s="1">
        <v>1011.1939383130003</v>
      </c>
      <c r="E39" s="1">
        <v>1160.0453233878006</v>
      </c>
      <c r="I39" s="15">
        <f t="shared" si="0"/>
        <v>1034.3321960072826</v>
      </c>
      <c r="O39" s="30"/>
      <c r="P39" s="30"/>
    </row>
    <row r="40" spans="1:16" x14ac:dyDescent="0.4">
      <c r="C40" s="74" t="s">
        <v>55</v>
      </c>
      <c r="D40" s="74">
        <v>1082.1664189418238</v>
      </c>
      <c r="E40" s="74">
        <v>1130.707146848966</v>
      </c>
      <c r="I40" s="15">
        <f t="shared" si="0"/>
        <v>1034.3321960072826</v>
      </c>
      <c r="O40" s="30"/>
      <c r="P40" s="30"/>
    </row>
    <row r="41" spans="1:16" x14ac:dyDescent="0.4">
      <c r="C41" s="1" t="s">
        <v>53</v>
      </c>
      <c r="D41" s="1">
        <v>957.10245297830932</v>
      </c>
      <c r="E41" s="1">
        <v>1046.9768054917301</v>
      </c>
      <c r="I41" s="15">
        <f t="shared" si="0"/>
        <v>1034.3321960072826</v>
      </c>
      <c r="O41" s="30"/>
      <c r="P41" s="30"/>
    </row>
    <row r="42" spans="1:16" x14ac:dyDescent="0.4">
      <c r="C42" s="74" t="s">
        <v>37</v>
      </c>
      <c r="D42" s="74">
        <v>1040.2688054593307</v>
      </c>
      <c r="E42" s="74">
        <v>1096.0424543026604</v>
      </c>
      <c r="I42" s="15">
        <f t="shared" si="0"/>
        <v>1034.3321960072826</v>
      </c>
      <c r="O42" s="30"/>
      <c r="P42" s="30"/>
    </row>
    <row r="43" spans="1:16" x14ac:dyDescent="0.4">
      <c r="C43" s="1" t="s">
        <v>39</v>
      </c>
      <c r="D43" s="1">
        <v>1108.5357250831401</v>
      </c>
      <c r="E43" s="1">
        <v>1085.844348388983</v>
      </c>
      <c r="I43" s="15">
        <f t="shared" si="0"/>
        <v>1034.3321960072826</v>
      </c>
      <c r="O43" s="30"/>
      <c r="P43" s="30"/>
    </row>
    <row r="44" spans="1:16" x14ac:dyDescent="0.4">
      <c r="C44" s="74" t="s">
        <v>52</v>
      </c>
      <c r="D44" s="74">
        <v>1031.9706134082469</v>
      </c>
      <c r="E44" s="74">
        <v>1056.4610609828787</v>
      </c>
      <c r="I44" s="15">
        <f t="shared" si="0"/>
        <v>1034.3321960072826</v>
      </c>
      <c r="O44" s="30"/>
      <c r="P44" s="30"/>
    </row>
    <row r="45" spans="1:16" x14ac:dyDescent="0.4">
      <c r="C45" s="1" t="s">
        <v>41</v>
      </c>
      <c r="D45" s="1">
        <v>810.27458463961716</v>
      </c>
      <c r="E45" s="1">
        <v>979.87487751564038</v>
      </c>
      <c r="I45" s="15">
        <f t="shared" si="0"/>
        <v>1034.3321960072826</v>
      </c>
      <c r="O45" s="30"/>
      <c r="P45" s="30"/>
    </row>
    <row r="46" spans="1:16" x14ac:dyDescent="0.4">
      <c r="C46" s="74" t="s">
        <v>51</v>
      </c>
      <c r="D46" s="74">
        <v>1121.7826145547651</v>
      </c>
      <c r="E46" s="74">
        <v>1165.4210173908323</v>
      </c>
      <c r="I46" s="15">
        <f t="shared" si="0"/>
        <v>1034.3321960072826</v>
      </c>
      <c r="O46" s="30"/>
      <c r="P46" s="30"/>
    </row>
    <row r="47" spans="1:16" x14ac:dyDescent="0.4">
      <c r="C47" s="1" t="s">
        <v>45</v>
      </c>
      <c r="D47" s="1">
        <v>1233.514756120516</v>
      </c>
      <c r="E47" s="1">
        <v>1272.18804303768</v>
      </c>
      <c r="I47" s="15">
        <f t="shared" si="0"/>
        <v>1034.3321960072826</v>
      </c>
      <c r="O47" s="30"/>
      <c r="P47" s="30"/>
    </row>
    <row r="48" spans="1:16" x14ac:dyDescent="0.4">
      <c r="C48" s="75" t="s">
        <v>58</v>
      </c>
      <c r="D48" s="75">
        <v>982.69713225410771</v>
      </c>
      <c r="E48" s="75">
        <v>1034.3321960072826</v>
      </c>
      <c r="I48" s="15">
        <f t="shared" si="0"/>
        <v>1034.3321960072826</v>
      </c>
      <c r="O48" s="30"/>
      <c r="P48" s="30"/>
    </row>
    <row r="49" spans="15:16" x14ac:dyDescent="0.4">
      <c r="O49" s="30"/>
      <c r="P49" s="30"/>
    </row>
    <row r="50" spans="15:16" x14ac:dyDescent="0.4">
      <c r="O50" s="30"/>
      <c r="P50" s="30"/>
    </row>
    <row r="51" spans="15:16" x14ac:dyDescent="0.4">
      <c r="O51" s="30"/>
      <c r="P51" s="30"/>
    </row>
    <row r="52" spans="15:16" x14ac:dyDescent="0.4">
      <c r="O52" s="30"/>
      <c r="P52" s="30"/>
    </row>
    <row r="53" spans="15:16" x14ac:dyDescent="0.4">
      <c r="O53" s="30"/>
      <c r="P53" s="30"/>
    </row>
    <row r="54" spans="15:16" x14ac:dyDescent="0.4">
      <c r="O54" s="30"/>
      <c r="P54" s="30"/>
    </row>
    <row r="55" spans="15:16" x14ac:dyDescent="0.4">
      <c r="O55" s="30"/>
      <c r="P55" s="30"/>
    </row>
  </sheetData>
  <hyperlinks>
    <hyperlink ref="A18" location="'Regional utveckling'!A1" display="Regional utveckling" xr:uid="{00000000-0004-0000-3B00-000000000000}"/>
    <hyperlink ref="A15" location="'Läkemedel'!A1" display="Läkemedel" xr:uid="{00000000-0004-0000-3B00-000001000000}"/>
    <hyperlink ref="A14" location="'Övrig hälso- och sjukvård'!A1" display="Övrig hälso- och sjukvård" xr:uid="{00000000-0004-0000-3B00-000002000000}"/>
    <hyperlink ref="A13" location="'Tandvård'!A1" display="Tandvård" xr:uid="{00000000-0004-0000-3B00-000003000000}"/>
    <hyperlink ref="A12" location="'Specialiserad psykiatrisk vård'!A1" display="Specialiserad psykiatrisk vård" xr:uid="{00000000-0004-0000-3B00-000004000000}"/>
    <hyperlink ref="A11" location="'Specialiserad somatisk vård'!A1" display="Specialiserad somatisk vård" xr:uid="{00000000-0004-0000-3B00-000005000000}"/>
    <hyperlink ref="A10" location="'Vårdcentraler'!A1" display="Vårdcentraler" xr:uid="{00000000-0004-0000-3B00-000006000000}"/>
    <hyperlink ref="A9" location="'Primärvård'!A1" display="Primärvård" xr:uid="{00000000-0004-0000-3B00-000007000000}"/>
    <hyperlink ref="A8" location="'Vårdplatser'!A1" display="Vårdplatser" xr:uid="{00000000-0004-0000-3B00-000008000000}"/>
    <hyperlink ref="A7" location="'Hälso- och sjukvård'!A1" display="Hälso- och sjukvård" xr:uid="{00000000-0004-0000-3B00-000009000000}"/>
    <hyperlink ref="A6" location="'Kostnader och intäkter'!A1" display="Kostnader för" xr:uid="{00000000-0004-0000-3B00-00000A000000}"/>
    <hyperlink ref="A5" location="'Regionernas ekonomi'!A1" display="Regionernas ekonomi" xr:uid="{00000000-0004-0000-3B00-00000B000000}"/>
    <hyperlink ref="A19" location="'Trafik och infrastruktur'!A1" display="Trafik och infrastruktur, samt allmän regional utveckling" xr:uid="{00000000-0004-0000-3B00-00000C000000}"/>
    <hyperlink ref="A20" location="'Utbildning och kultur'!A1" display="Utbildning och kultur" xr:uid="{00000000-0004-0000-3B00-00000D000000}"/>
    <hyperlink ref="A4" location="Innehåll!A1" display="Innehåll" xr:uid="{00000000-0004-0000-3B00-00000E000000}"/>
    <hyperlink ref="A16" location="'Läkemedelsförmån'!A1" display="Läkemedelsförmån" xr:uid="{E26BE672-107A-40F2-AA7C-EC39784FB80A}"/>
    <hyperlink ref="A17" location="'Rekvisitionsläkemedel'!A1" display="Rekvisitionsläkemedel" xr:uid="{8F712800-DA91-4F82-B424-64B6B779F85B}"/>
  </hyperlinks>
  <pageMargins left="0.70866141732283472" right="0.70866141732283472" top="0.74803149606299213" bottom="0.74803149606299213" header="0.31496062992125984" footer="0.31496062992125984"/>
  <pageSetup paperSize="9" orientation="landscape" r:id="rId1"/>
  <rowBreaks count="1" manualBreakCount="1">
    <brk id="24" max="16383" man="1"/>
  </rowBreaks>
  <colBreaks count="1" manualBreakCount="1">
    <brk id="2" max="1048575" man="1"/>
  </colBreaks>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37">
    <tabColor theme="5"/>
  </sheetPr>
  <dimension ref="A1:I34"/>
  <sheetViews>
    <sheetView showGridLines="0" showRowColHeaders="0" zoomScaleNormal="100" workbookViewId="0"/>
  </sheetViews>
  <sheetFormatPr defaultRowHeight="16.8" x14ac:dyDescent="0.4"/>
  <cols>
    <col min="1" max="1" width="59.5" customWidth="1"/>
    <col min="2" max="2" width="5.19921875" customWidth="1"/>
  </cols>
  <sheetData>
    <row r="1" spans="1:9" ht="30" x14ac:dyDescent="0.5">
      <c r="A1" s="257" t="s">
        <v>7</v>
      </c>
    </row>
    <row r="2" spans="1:9" x14ac:dyDescent="0.4">
      <c r="A2" s="42"/>
    </row>
    <row r="3" spans="1:9" x14ac:dyDescent="0.4">
      <c r="A3" s="254"/>
      <c r="C3" s="3" t="s">
        <v>319</v>
      </c>
    </row>
    <row r="4" spans="1:9" x14ac:dyDescent="0.4">
      <c r="A4" s="261" t="s">
        <v>14</v>
      </c>
      <c r="C4" s="218"/>
      <c r="D4" s="218"/>
      <c r="E4" s="218"/>
      <c r="F4" s="218"/>
      <c r="G4" s="218"/>
      <c r="H4" s="218"/>
    </row>
    <row r="5" spans="1:9" x14ac:dyDescent="0.4">
      <c r="A5" s="255" t="s">
        <v>0</v>
      </c>
      <c r="C5" s="210"/>
      <c r="D5" s="210"/>
      <c r="E5" s="210"/>
      <c r="F5" s="210"/>
      <c r="G5" s="210"/>
      <c r="H5" s="210"/>
    </row>
    <row r="6" spans="1:9" x14ac:dyDescent="0.4">
      <c r="A6" s="11" t="s">
        <v>2</v>
      </c>
      <c r="C6" s="210"/>
      <c r="D6" s="210"/>
      <c r="E6" s="210"/>
      <c r="F6" s="210"/>
      <c r="G6" s="210"/>
      <c r="H6" s="210"/>
    </row>
    <row r="7" spans="1:9" x14ac:dyDescent="0.4">
      <c r="A7" s="11" t="s">
        <v>4</v>
      </c>
      <c r="C7" s="210"/>
      <c r="D7" s="210"/>
      <c r="E7" s="210"/>
      <c r="F7" s="210"/>
      <c r="G7" s="210"/>
      <c r="H7" s="210"/>
    </row>
    <row r="8" spans="1:9" x14ac:dyDescent="0.4">
      <c r="A8" s="11" t="s">
        <v>6</v>
      </c>
      <c r="C8" s="210"/>
      <c r="D8" s="210"/>
      <c r="E8" s="210"/>
      <c r="F8" s="210"/>
      <c r="G8" s="210"/>
      <c r="H8" s="210"/>
      <c r="I8" s="210"/>
    </row>
    <row r="9" spans="1:9" x14ac:dyDescent="0.4">
      <c r="A9" s="11" t="s">
        <v>8</v>
      </c>
      <c r="C9" s="210"/>
      <c r="D9" s="210"/>
      <c r="E9" s="210"/>
      <c r="F9" s="210"/>
      <c r="G9" s="210"/>
      <c r="H9" s="210"/>
      <c r="I9" s="210"/>
    </row>
    <row r="10" spans="1:9" x14ac:dyDescent="0.4">
      <c r="A10" s="11" t="s">
        <v>10</v>
      </c>
      <c r="C10" s="210"/>
      <c r="D10" s="210"/>
      <c r="E10" s="210"/>
      <c r="F10" s="210"/>
      <c r="G10" s="210"/>
      <c r="H10" s="210"/>
      <c r="I10" s="210"/>
    </row>
    <row r="11" spans="1:9" x14ac:dyDescent="0.4">
      <c r="A11" s="11" t="s">
        <v>12</v>
      </c>
      <c r="C11" s="210"/>
      <c r="D11" s="210"/>
      <c r="E11" s="210"/>
      <c r="F11" s="210"/>
      <c r="G11" s="210"/>
      <c r="H11" s="210"/>
      <c r="I11" s="210"/>
    </row>
    <row r="12" spans="1:9" x14ac:dyDescent="0.4">
      <c r="A12" s="11" t="s">
        <v>13</v>
      </c>
      <c r="C12" s="210"/>
      <c r="D12" s="210"/>
      <c r="E12" s="210"/>
      <c r="F12" s="210"/>
      <c r="G12" s="210"/>
      <c r="H12" s="210"/>
      <c r="I12" s="210"/>
    </row>
    <row r="13" spans="1:9" x14ac:dyDescent="0.4">
      <c r="A13" s="11" t="s">
        <v>1</v>
      </c>
      <c r="C13" s="210"/>
      <c r="D13" s="210"/>
      <c r="E13" s="210"/>
      <c r="F13" s="210"/>
      <c r="G13" s="210"/>
      <c r="H13" s="210"/>
      <c r="I13" s="210"/>
    </row>
    <row r="14" spans="1:9" x14ac:dyDescent="0.4">
      <c r="A14" s="11" t="s">
        <v>3</v>
      </c>
      <c r="C14" s="210"/>
      <c r="D14" s="210"/>
      <c r="E14" s="210"/>
      <c r="F14" s="210"/>
      <c r="G14" s="210"/>
      <c r="H14" s="210"/>
      <c r="I14" s="210"/>
    </row>
    <row r="15" spans="1:9" x14ac:dyDescent="0.4">
      <c r="A15" s="11" t="s">
        <v>5</v>
      </c>
      <c r="C15" s="210"/>
      <c r="D15" s="210"/>
      <c r="E15" s="210"/>
      <c r="F15" s="210"/>
      <c r="G15" s="210"/>
      <c r="H15" s="210"/>
      <c r="I15" s="210"/>
    </row>
    <row r="16" spans="1:9" x14ac:dyDescent="0.4">
      <c r="A16" s="18" t="s">
        <v>7</v>
      </c>
      <c r="I16" s="210"/>
    </row>
    <row r="17" spans="1:9" x14ac:dyDescent="0.4">
      <c r="A17" s="13" t="s">
        <v>140</v>
      </c>
      <c r="I17" s="210"/>
    </row>
    <row r="18" spans="1:9" x14ac:dyDescent="0.4">
      <c r="A18" s="13" t="s">
        <v>141</v>
      </c>
    </row>
    <row r="19" spans="1:9" x14ac:dyDescent="0.4">
      <c r="A19" s="13" t="s">
        <v>142</v>
      </c>
    </row>
    <row r="20" spans="1:9" x14ac:dyDescent="0.4">
      <c r="A20" s="11" t="s">
        <v>9</v>
      </c>
    </row>
    <row r="21" spans="1:9" x14ac:dyDescent="0.4">
      <c r="A21" s="59" t="s">
        <v>11</v>
      </c>
    </row>
    <row r="22" spans="1:9" x14ac:dyDescent="0.4">
      <c r="A22" s="60"/>
    </row>
    <row r="23" spans="1:9" x14ac:dyDescent="0.4">
      <c r="A23" s="60"/>
    </row>
    <row r="24" spans="1:9" x14ac:dyDescent="0.4">
      <c r="A24" s="60"/>
    </row>
    <row r="25" spans="1:9" x14ac:dyDescent="0.4">
      <c r="A25" s="60"/>
    </row>
    <row r="26" spans="1:9" x14ac:dyDescent="0.4">
      <c r="A26" s="60"/>
    </row>
    <row r="27" spans="1:9" x14ac:dyDescent="0.4">
      <c r="A27" s="60"/>
    </row>
    <row r="28" spans="1:9" x14ac:dyDescent="0.4">
      <c r="A28" s="60"/>
    </row>
    <row r="29" spans="1:9" x14ac:dyDescent="0.4">
      <c r="A29" s="60"/>
    </row>
    <row r="30" spans="1:9" x14ac:dyDescent="0.4">
      <c r="A30" s="60"/>
    </row>
    <row r="31" spans="1:9" x14ac:dyDescent="0.4">
      <c r="A31" s="60"/>
    </row>
    <row r="32" spans="1:9" x14ac:dyDescent="0.4">
      <c r="A32" s="60"/>
    </row>
    <row r="33" spans="1:1" x14ac:dyDescent="0.4">
      <c r="A33" s="60"/>
    </row>
    <row r="34" spans="1:1" x14ac:dyDescent="0.4">
      <c r="A34" s="60"/>
    </row>
  </sheetData>
  <hyperlinks>
    <hyperlink ref="A16" location="'Regional utveckling'!A1" display="Regional utveckling" xr:uid="{00000000-0004-0000-3C00-000000000000}"/>
    <hyperlink ref="A15" location="'Läkemedel'!A1" display="Läkemedel" xr:uid="{00000000-0004-0000-3C00-000001000000}"/>
    <hyperlink ref="A14" location="'Övrig hälso- och sjukvård'!A1" display="Övrig hälso- och sjukvård" xr:uid="{00000000-0004-0000-3C00-000002000000}"/>
    <hyperlink ref="A13" location="'Tandvård'!A1" display="Tandvård" xr:uid="{00000000-0004-0000-3C00-000003000000}"/>
    <hyperlink ref="A12" location="'Specialiserad psykiatrisk vård'!A1" display="Specialiserad psykiatrisk vård" xr:uid="{00000000-0004-0000-3C00-000004000000}"/>
    <hyperlink ref="A11" location="'Specialiserad somatisk vård'!A1" display="Specialiserad somatisk vård" xr:uid="{00000000-0004-0000-3C00-000005000000}"/>
    <hyperlink ref="A10" location="'Vårdcentraler'!A1" display="Vårdcentraler" xr:uid="{00000000-0004-0000-3C00-000006000000}"/>
    <hyperlink ref="A9" location="'Primärvård'!A1" display="Primärvård" xr:uid="{00000000-0004-0000-3C00-000007000000}"/>
    <hyperlink ref="A8" location="'Vårdplatser'!A1" display="Vårdplatser" xr:uid="{00000000-0004-0000-3C00-000008000000}"/>
    <hyperlink ref="A7" location="'Hälso- och sjukvård'!A1" display="Hälso- och sjukvård" xr:uid="{00000000-0004-0000-3C00-000009000000}"/>
    <hyperlink ref="A6" location="'Kostnader och intäkter'!A1" display="Kostnader för" xr:uid="{00000000-0004-0000-3C00-00000A000000}"/>
    <hyperlink ref="A5" location="'Regionernas ekonomi'!A1" display="Regionernas ekonomi" xr:uid="{00000000-0004-0000-3C00-00000B000000}"/>
    <hyperlink ref="A20" location="'Trafik och infrastruktur'!A1" display="Trafik och infrastruktur, samt allmän regional utveckling" xr:uid="{00000000-0004-0000-3C00-00000C000000}"/>
    <hyperlink ref="A21" location="'Utbildning och kultur'!A1" display="Utbildning och kultur" xr:uid="{00000000-0004-0000-3C00-00000D000000}"/>
    <hyperlink ref="A4" location="Innehåll!A1" display="Innehåll" xr:uid="{00000000-0004-0000-3C00-00000E000000}"/>
    <hyperlink ref="A17" location="'Regional utveckling 1'!A1" display="Regional utveckling 1" xr:uid="{4F229EDA-C856-479D-A343-E9F79FEEDE97}"/>
    <hyperlink ref="A18" location="'Regional utveckling 2'!A1" display="Regional utveckling 2" xr:uid="{A7B61114-DDFC-4DC6-B3EE-0E79BD157D96}"/>
    <hyperlink ref="A19" location="'Regional utveckling 3'!A1" display="Regional utveckling 3" xr:uid="{A4518BB0-CD53-4A50-8672-2A841A572A1D}"/>
  </hyperlinks>
  <pageMargins left="0.7" right="0.7" top="0.75" bottom="0.75" header="0.3" footer="0.3"/>
  <pageSetup paperSize="9" orientation="landscape" r:id="rId1"/>
  <colBreaks count="1" manualBreakCount="1">
    <brk id="1" max="1048575" man="1"/>
  </colBreaks>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65">
    <tabColor theme="5"/>
  </sheetPr>
  <dimension ref="A1:M34"/>
  <sheetViews>
    <sheetView showGridLines="0" showRowColHeaders="0" zoomScaleNormal="100" workbookViewId="0"/>
  </sheetViews>
  <sheetFormatPr defaultRowHeight="16.8" x14ac:dyDescent="0.4"/>
  <cols>
    <col min="1" max="1" width="59.5" customWidth="1"/>
    <col min="2" max="2" width="5.19921875" customWidth="1"/>
    <col min="3" max="3" width="58.69921875" customWidth="1"/>
  </cols>
  <sheetData>
    <row r="1" spans="1:13" ht="30" x14ac:dyDescent="0.5">
      <c r="A1" s="257" t="s">
        <v>7</v>
      </c>
    </row>
    <row r="2" spans="1:13" x14ac:dyDescent="0.4">
      <c r="A2" s="42"/>
    </row>
    <row r="3" spans="1:13" x14ac:dyDescent="0.4">
      <c r="A3" s="254"/>
      <c r="C3" s="29" t="s">
        <v>319</v>
      </c>
    </row>
    <row r="4" spans="1:13" x14ac:dyDescent="0.4">
      <c r="A4" s="261" t="s">
        <v>14</v>
      </c>
      <c r="C4" s="40" t="s">
        <v>354</v>
      </c>
      <c r="E4" s="29"/>
    </row>
    <row r="5" spans="1:13" x14ac:dyDescent="0.4">
      <c r="A5" s="255" t="s">
        <v>0</v>
      </c>
      <c r="C5" s="73" t="s">
        <v>264</v>
      </c>
      <c r="D5" s="73" t="s">
        <v>412</v>
      </c>
      <c r="E5" s="73" t="s">
        <v>422</v>
      </c>
      <c r="K5" s="1"/>
      <c r="L5" s="1"/>
      <c r="M5" s="1"/>
    </row>
    <row r="6" spans="1:13" x14ac:dyDescent="0.4">
      <c r="A6" s="11" t="s">
        <v>2</v>
      </c>
      <c r="C6" s="1" t="s">
        <v>252</v>
      </c>
      <c r="D6" s="1">
        <v>3262.702054973262</v>
      </c>
      <c r="E6" s="1">
        <v>3383.5783567822496</v>
      </c>
      <c r="F6" s="1"/>
      <c r="G6" s="1"/>
      <c r="K6" s="1"/>
      <c r="L6" s="1"/>
      <c r="M6" s="1"/>
    </row>
    <row r="7" spans="1:13" x14ac:dyDescent="0.4">
      <c r="A7" s="11" t="s">
        <v>4</v>
      </c>
      <c r="C7" s="74" t="s">
        <v>253</v>
      </c>
      <c r="D7" s="74">
        <v>1629.7603289929452</v>
      </c>
      <c r="E7" s="74">
        <v>1665.170189032629</v>
      </c>
      <c r="F7" s="1"/>
      <c r="G7" s="1"/>
      <c r="K7" s="1"/>
      <c r="L7" s="1"/>
      <c r="M7" s="1"/>
    </row>
    <row r="8" spans="1:13" x14ac:dyDescent="0.4">
      <c r="A8" s="11" t="s">
        <v>6</v>
      </c>
      <c r="C8" s="1" t="s">
        <v>178</v>
      </c>
      <c r="D8" s="1">
        <v>16111.055974843899</v>
      </c>
      <c r="E8" s="1">
        <v>17871.964923722917</v>
      </c>
      <c r="F8" s="1"/>
      <c r="G8" s="1"/>
      <c r="K8" s="1"/>
      <c r="L8" s="1"/>
      <c r="M8" s="1"/>
    </row>
    <row r="9" spans="1:13" x14ac:dyDescent="0.4">
      <c r="A9" s="11" t="s">
        <v>8</v>
      </c>
      <c r="C9" s="99" t="s">
        <v>184</v>
      </c>
      <c r="D9" s="111">
        <v>217.33121413670921</v>
      </c>
      <c r="E9" s="74">
        <v>483.88604517988409</v>
      </c>
      <c r="F9" s="1"/>
      <c r="G9" s="1"/>
      <c r="K9" s="1"/>
      <c r="L9" s="1"/>
      <c r="M9" s="1"/>
    </row>
    <row r="10" spans="1:13" x14ac:dyDescent="0.4">
      <c r="A10" s="11" t="s">
        <v>10</v>
      </c>
      <c r="C10" s="1" t="s">
        <v>179</v>
      </c>
      <c r="D10" s="1">
        <v>24405.805445804919</v>
      </c>
      <c r="E10" s="1">
        <v>24529.642068569872</v>
      </c>
      <c r="F10" s="1"/>
      <c r="G10" s="1"/>
      <c r="K10" s="1"/>
      <c r="L10" s="1"/>
      <c r="M10" s="1"/>
    </row>
    <row r="11" spans="1:13" x14ac:dyDescent="0.4">
      <c r="A11" s="11" t="s">
        <v>12</v>
      </c>
      <c r="C11" s="74" t="s">
        <v>254</v>
      </c>
      <c r="D11" s="74">
        <v>3702.4454166215037</v>
      </c>
      <c r="E11" s="74">
        <v>3870.4682775016895</v>
      </c>
      <c r="F11" s="1"/>
      <c r="G11" s="1"/>
      <c r="K11" s="1"/>
      <c r="L11" s="1"/>
      <c r="M11" s="1"/>
    </row>
    <row r="12" spans="1:13" x14ac:dyDescent="0.4">
      <c r="A12" s="11" t="s">
        <v>13</v>
      </c>
      <c r="C12" s="1" t="s">
        <v>256</v>
      </c>
      <c r="D12" s="1">
        <v>947.75730827218979</v>
      </c>
      <c r="E12" s="1">
        <v>842.45680772141486</v>
      </c>
      <c r="F12" s="1"/>
      <c r="G12" s="1"/>
    </row>
    <row r="13" spans="1:13" x14ac:dyDescent="0.4">
      <c r="A13" s="11" t="s">
        <v>1</v>
      </c>
      <c r="C13" s="75" t="s">
        <v>257</v>
      </c>
      <c r="D13" s="75">
        <f>D12+D11+D10+D8+D7+D6</f>
        <v>50059.526529508723</v>
      </c>
      <c r="E13" s="75">
        <f>E12+E11+E10+E8+E7+E6</f>
        <v>52163.280623330771</v>
      </c>
      <c r="F13" s="1"/>
      <c r="G13" s="1"/>
      <c r="K13" s="1"/>
      <c r="L13" s="1"/>
      <c r="M13" s="1"/>
    </row>
    <row r="14" spans="1:13" x14ac:dyDescent="0.4">
      <c r="A14" s="11" t="s">
        <v>3</v>
      </c>
      <c r="C14" s="46" t="s">
        <v>258</v>
      </c>
      <c r="D14" s="12">
        <f>D13-D9</f>
        <v>49842.195315372017</v>
      </c>
      <c r="E14" s="12">
        <f>E13-E9</f>
        <v>51679.394578150888</v>
      </c>
      <c r="F14" s="1"/>
      <c r="G14" s="1"/>
      <c r="K14" s="1"/>
      <c r="L14" s="1"/>
      <c r="M14" s="1"/>
    </row>
    <row r="15" spans="1:13" x14ac:dyDescent="0.4">
      <c r="A15" s="11" t="s">
        <v>5</v>
      </c>
      <c r="C15" s="75" t="s">
        <v>427</v>
      </c>
      <c r="D15" s="75">
        <v>35860.844206821312</v>
      </c>
      <c r="E15" s="75">
        <v>37697.16577450031</v>
      </c>
      <c r="F15" s="1"/>
      <c r="G15" s="1"/>
      <c r="K15" s="1"/>
      <c r="L15" s="1"/>
      <c r="M15" s="1"/>
    </row>
    <row r="16" spans="1:13" x14ac:dyDescent="0.4">
      <c r="A16" s="11" t="s">
        <v>7</v>
      </c>
      <c r="C16" s="1" t="s">
        <v>417</v>
      </c>
      <c r="D16" s="1">
        <v>4605.8801984946085</v>
      </c>
      <c r="E16" s="1">
        <v>6394.018069957433</v>
      </c>
      <c r="F16" s="1"/>
      <c r="G16" s="1"/>
      <c r="K16" s="1"/>
      <c r="L16" s="1"/>
      <c r="M16" s="1"/>
    </row>
    <row r="17" spans="1:13" x14ac:dyDescent="0.4">
      <c r="A17" s="61" t="s">
        <v>140</v>
      </c>
      <c r="C17" s="74" t="s">
        <v>205</v>
      </c>
      <c r="D17" s="74">
        <v>1658.1690274124314</v>
      </c>
      <c r="E17" s="74">
        <v>1911.2643570798546</v>
      </c>
      <c r="F17" s="1"/>
      <c r="G17" s="1"/>
      <c r="K17" s="1"/>
      <c r="L17" s="1"/>
      <c r="M17" s="1"/>
    </row>
    <row r="18" spans="1:13" x14ac:dyDescent="0.4">
      <c r="A18" s="13" t="s">
        <v>141</v>
      </c>
      <c r="C18" s="46" t="s">
        <v>206</v>
      </c>
      <c r="D18" s="12">
        <v>35.728222103526278</v>
      </c>
      <c r="E18" s="1">
        <v>45.71750852964351</v>
      </c>
      <c r="F18" s="1"/>
      <c r="G18" s="1"/>
      <c r="K18" s="1"/>
      <c r="L18" s="1"/>
      <c r="M18" s="1"/>
    </row>
    <row r="19" spans="1:13" x14ac:dyDescent="0.4">
      <c r="A19" s="13" t="s">
        <v>142</v>
      </c>
      <c r="C19" s="74" t="s">
        <v>207</v>
      </c>
      <c r="D19" s="74">
        <v>2191.191121695053</v>
      </c>
      <c r="E19" s="74">
        <v>2642.6392500684392</v>
      </c>
      <c r="F19" s="1"/>
      <c r="G19" s="1"/>
      <c r="K19" s="1"/>
      <c r="L19" s="1"/>
      <c r="M19" s="1"/>
    </row>
    <row r="20" spans="1:13" x14ac:dyDescent="0.4">
      <c r="A20" s="11" t="s">
        <v>9</v>
      </c>
      <c r="C20" s="1" t="s">
        <v>208</v>
      </c>
      <c r="D20" s="1">
        <v>163.02523759204408</v>
      </c>
      <c r="E20" s="1">
        <v>203.63590515875552</v>
      </c>
      <c r="F20" s="1"/>
      <c r="G20" s="1"/>
      <c r="K20" s="1"/>
      <c r="L20" s="1"/>
      <c r="M20" s="1"/>
    </row>
    <row r="21" spans="1:13" x14ac:dyDescent="0.4">
      <c r="A21" s="59" t="s">
        <v>11</v>
      </c>
      <c r="C21" s="74" t="s">
        <v>209</v>
      </c>
      <c r="D21" s="74">
        <v>5496.9717153592665</v>
      </c>
      <c r="E21" s="74">
        <v>4550.9114733020187</v>
      </c>
      <c r="F21" s="1"/>
      <c r="G21" s="1"/>
    </row>
    <row r="22" spans="1:13" x14ac:dyDescent="0.4">
      <c r="A22" s="60"/>
      <c r="C22" s="1" t="s">
        <v>211</v>
      </c>
      <c r="D22" s="1">
        <v>405.08736688621497</v>
      </c>
      <c r="E22" s="1">
        <v>524.04239298955508</v>
      </c>
      <c r="F22" s="1"/>
      <c r="G22" s="1"/>
      <c r="K22" s="1"/>
      <c r="L22" s="1"/>
      <c r="M22" s="1"/>
    </row>
    <row r="23" spans="1:13" x14ac:dyDescent="0.4">
      <c r="A23" s="60"/>
      <c r="C23" s="75" t="s">
        <v>261</v>
      </c>
      <c r="D23" s="75">
        <f>D22+D21+D20+D19+D17+D16</f>
        <v>14520.324667439621</v>
      </c>
      <c r="E23" s="75">
        <f>E22+E21+E20+E19+E17+E16</f>
        <v>16226.511448556055</v>
      </c>
      <c r="F23" s="1"/>
      <c r="G23" s="1"/>
      <c r="K23" s="1"/>
      <c r="L23" s="1"/>
      <c r="M23" s="1"/>
    </row>
    <row r="24" spans="1:13" x14ac:dyDescent="0.4">
      <c r="A24" s="60"/>
      <c r="C24" s="46" t="s">
        <v>262</v>
      </c>
      <c r="D24" s="12">
        <f>D23-D18</f>
        <v>14484.596445336096</v>
      </c>
      <c r="E24" s="12">
        <f>E23-E18</f>
        <v>16180.793940026411</v>
      </c>
      <c r="F24" s="1"/>
      <c r="G24" s="1"/>
    </row>
    <row r="25" spans="1:13" x14ac:dyDescent="0.4">
      <c r="A25" s="60"/>
    </row>
    <row r="26" spans="1:13" x14ac:dyDescent="0.4">
      <c r="A26" s="60"/>
    </row>
    <row r="27" spans="1:13" x14ac:dyDescent="0.4">
      <c r="A27" s="60"/>
    </row>
    <row r="28" spans="1:13" x14ac:dyDescent="0.4">
      <c r="A28" s="60"/>
    </row>
    <row r="29" spans="1:13" x14ac:dyDescent="0.4">
      <c r="A29" s="60"/>
    </row>
    <row r="30" spans="1:13" x14ac:dyDescent="0.4">
      <c r="A30" s="60"/>
    </row>
    <row r="31" spans="1:13" x14ac:dyDescent="0.4">
      <c r="A31" s="60"/>
    </row>
    <row r="32" spans="1:13" x14ac:dyDescent="0.4">
      <c r="A32" s="60"/>
    </row>
    <row r="33" spans="1:1" x14ac:dyDescent="0.4">
      <c r="A33" s="60"/>
    </row>
    <row r="34" spans="1:1" x14ac:dyDescent="0.4">
      <c r="A34" s="60"/>
    </row>
  </sheetData>
  <hyperlinks>
    <hyperlink ref="A16" location="'Regional utveckling'!A1" display="Regional utveckling" xr:uid="{00000000-0004-0000-3D00-000000000000}"/>
    <hyperlink ref="A15" location="'Läkemedel'!A1" display="Läkemedel" xr:uid="{00000000-0004-0000-3D00-000001000000}"/>
    <hyperlink ref="A14" location="'Övrig hälso- och sjukvård'!A1" display="Övrig hälso- och sjukvård" xr:uid="{00000000-0004-0000-3D00-000002000000}"/>
    <hyperlink ref="A13" location="'Tandvård'!A1" display="Tandvård" xr:uid="{00000000-0004-0000-3D00-000003000000}"/>
    <hyperlink ref="A12" location="'Specialiserad psykiatrisk vård'!A1" display="Specialiserad psykiatrisk vård" xr:uid="{00000000-0004-0000-3D00-000004000000}"/>
    <hyperlink ref="A11" location="'Specialiserad somatisk vård'!A1" display="Specialiserad somatisk vård" xr:uid="{00000000-0004-0000-3D00-000005000000}"/>
    <hyperlink ref="A10" location="'Vårdcentraler'!A1" display="Vårdcentraler" xr:uid="{00000000-0004-0000-3D00-000006000000}"/>
    <hyperlink ref="A9" location="'Primärvård'!A1" display="Primärvård" xr:uid="{00000000-0004-0000-3D00-000007000000}"/>
    <hyperlink ref="A8" location="'Vårdplatser'!A1" display="Vårdplatser" xr:uid="{00000000-0004-0000-3D00-000008000000}"/>
    <hyperlink ref="A7" location="'Hälso- och sjukvård'!A1" display="Hälso- och sjukvård" xr:uid="{00000000-0004-0000-3D00-000009000000}"/>
    <hyperlink ref="A6" location="'Kostnader och intäkter'!A1" display="Kostnader för" xr:uid="{00000000-0004-0000-3D00-00000A000000}"/>
    <hyperlink ref="A5" location="'Regionernas ekonomi'!A1" display="Regionernas ekonomi" xr:uid="{00000000-0004-0000-3D00-00000B000000}"/>
    <hyperlink ref="A20" location="'Trafik och infrastruktur'!A1" display="Trafik och infrastruktur, samt allmän regional utveckling" xr:uid="{00000000-0004-0000-3D00-00000C000000}"/>
    <hyperlink ref="A21" location="'Utbildning och kultur'!A1" display="Utbildning och kultur" xr:uid="{00000000-0004-0000-3D00-00000D000000}"/>
    <hyperlink ref="A4" location="Innehåll!A1" display="Innehåll" xr:uid="{00000000-0004-0000-3D00-00000E000000}"/>
    <hyperlink ref="A17" location="'Regional utveckling 1'!A1" display="Regional utveckling 1" xr:uid="{2FA1689F-EE66-4EA4-8E06-D5468EBC0E52}"/>
    <hyperlink ref="A18" location="'Regional utveckling 2'!A1" display="Regional utveckling 2" xr:uid="{19AB2ACD-BA4F-43D5-B71B-6977B785480E}"/>
    <hyperlink ref="A19" location="'Regional utveckling 3'!A1" display="Regional utveckling 3" xr:uid="{29C0BE73-1508-472E-843B-4B906DE525BE}"/>
  </hyperlinks>
  <pageMargins left="0.7" right="0.7" top="0.75" bottom="0.75" header="0.3" footer="0.3"/>
  <pageSetup paperSize="9" orientation="landscape"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66">
    <tabColor theme="5"/>
  </sheetPr>
  <dimension ref="A1:Q51"/>
  <sheetViews>
    <sheetView showGridLines="0" showRowColHeaders="0" zoomScale="90" zoomScaleNormal="90" workbookViewId="0"/>
  </sheetViews>
  <sheetFormatPr defaultRowHeight="16.8" x14ac:dyDescent="0.4"/>
  <cols>
    <col min="1" max="1" width="59.5" customWidth="1"/>
    <col min="2" max="2" width="5.19921875" customWidth="1"/>
    <col min="3" max="3" width="24.69921875" customWidth="1"/>
    <col min="4" max="4" width="41.5" customWidth="1"/>
    <col min="5" max="6" width="11.8984375" customWidth="1"/>
    <col min="7" max="8" width="13.09765625" customWidth="1"/>
  </cols>
  <sheetData>
    <row r="1" spans="1:3" ht="30" x14ac:dyDescent="0.5">
      <c r="A1" s="257" t="s">
        <v>7</v>
      </c>
    </row>
    <row r="2" spans="1:3" x14ac:dyDescent="0.4">
      <c r="A2" s="42"/>
    </row>
    <row r="3" spans="1:3" x14ac:dyDescent="0.4">
      <c r="A3" s="254"/>
      <c r="C3" s="3" t="s">
        <v>499</v>
      </c>
    </row>
    <row r="4" spans="1:3" x14ac:dyDescent="0.4">
      <c r="A4" s="261" t="s">
        <v>14</v>
      </c>
      <c r="C4" s="3" t="s">
        <v>498</v>
      </c>
    </row>
    <row r="5" spans="1:3" x14ac:dyDescent="0.4">
      <c r="A5" s="255" t="s">
        <v>0</v>
      </c>
    </row>
    <row r="6" spans="1:3" x14ac:dyDescent="0.4">
      <c r="A6" s="11" t="s">
        <v>2</v>
      </c>
    </row>
    <row r="7" spans="1:3" x14ac:dyDescent="0.4">
      <c r="A7" s="11" t="s">
        <v>4</v>
      </c>
    </row>
    <row r="8" spans="1:3" x14ac:dyDescent="0.4">
      <c r="A8" s="11" t="s">
        <v>6</v>
      </c>
    </row>
    <row r="9" spans="1:3" x14ac:dyDescent="0.4">
      <c r="A9" s="11" t="s">
        <v>8</v>
      </c>
    </row>
    <row r="10" spans="1:3" x14ac:dyDescent="0.4">
      <c r="A10" s="11" t="s">
        <v>10</v>
      </c>
    </row>
    <row r="11" spans="1:3" x14ac:dyDescent="0.4">
      <c r="A11" s="11" t="s">
        <v>12</v>
      </c>
    </row>
    <row r="12" spans="1:3" x14ac:dyDescent="0.4">
      <c r="A12" s="11" t="s">
        <v>13</v>
      </c>
    </row>
    <row r="13" spans="1:3" x14ac:dyDescent="0.4">
      <c r="A13" s="11" t="s">
        <v>1</v>
      </c>
    </row>
    <row r="14" spans="1:3" x14ac:dyDescent="0.4">
      <c r="A14" s="11" t="s">
        <v>3</v>
      </c>
    </row>
    <row r="15" spans="1:3" x14ac:dyDescent="0.4">
      <c r="A15" s="11" t="s">
        <v>5</v>
      </c>
    </row>
    <row r="16" spans="1:3" x14ac:dyDescent="0.4">
      <c r="A16" s="11" t="s">
        <v>7</v>
      </c>
    </row>
    <row r="17" spans="1:7" x14ac:dyDescent="0.4">
      <c r="A17" s="13" t="s">
        <v>140</v>
      </c>
    </row>
    <row r="18" spans="1:7" x14ac:dyDescent="0.4">
      <c r="A18" s="61" t="s">
        <v>141</v>
      </c>
    </row>
    <row r="19" spans="1:7" x14ac:dyDescent="0.4">
      <c r="A19" s="13" t="s">
        <v>142</v>
      </c>
    </row>
    <row r="20" spans="1:7" x14ac:dyDescent="0.4">
      <c r="A20" s="11" t="s">
        <v>9</v>
      </c>
    </row>
    <row r="21" spans="1:7" x14ac:dyDescent="0.4">
      <c r="A21" s="59" t="s">
        <v>11</v>
      </c>
    </row>
    <row r="22" spans="1:7" x14ac:dyDescent="0.4">
      <c r="A22" s="60"/>
    </row>
    <row r="23" spans="1:7" x14ac:dyDescent="0.4">
      <c r="A23" s="60"/>
      <c r="C23" s="95"/>
      <c r="D23" s="289"/>
      <c r="E23" s="289"/>
      <c r="F23" s="95" t="s">
        <v>487</v>
      </c>
      <c r="G23" s="289"/>
    </row>
    <row r="24" spans="1:7" x14ac:dyDescent="0.4">
      <c r="A24" s="60"/>
      <c r="C24" s="95"/>
      <c r="D24" s="289" t="s">
        <v>158</v>
      </c>
      <c r="E24" s="289"/>
      <c r="F24" s="95" t="s">
        <v>486</v>
      </c>
      <c r="G24" s="289"/>
    </row>
    <row r="25" spans="1:7" x14ac:dyDescent="0.4">
      <c r="A25" s="60"/>
      <c r="C25" s="73" t="s">
        <v>220</v>
      </c>
      <c r="D25" s="79" t="str">
        <f>E35</f>
        <v>2021</v>
      </c>
      <c r="E25" s="79" t="str">
        <f t="shared" ref="E25:G25" si="0">F35</f>
        <v>2022</v>
      </c>
      <c r="F25" s="79" t="str">
        <f t="shared" si="0"/>
        <v>2021 %</v>
      </c>
      <c r="G25" s="79" t="str">
        <f t="shared" si="0"/>
        <v>2022 %</v>
      </c>
    </row>
    <row r="26" spans="1:7" x14ac:dyDescent="0.4">
      <c r="A26" s="60"/>
      <c r="C26" s="1" t="s">
        <v>230</v>
      </c>
      <c r="D26" s="1">
        <f>SUM(E36:E40)</f>
        <v>2035.8045074264078</v>
      </c>
      <c r="E26" s="1">
        <f>SUM(F36:F40)</f>
        <v>2058.7088648700001</v>
      </c>
      <c r="F26" s="39">
        <f>D26/D$31</f>
        <v>5.6769564477770013E-2</v>
      </c>
      <c r="G26" s="39">
        <f>E26/E$31</f>
        <v>5.4611767823208181E-2</v>
      </c>
    </row>
    <row r="27" spans="1:7" x14ac:dyDescent="0.4">
      <c r="A27" s="60"/>
      <c r="C27" s="74" t="s">
        <v>228</v>
      </c>
      <c r="D27" s="74">
        <f>SUM(E41:E43)</f>
        <v>4010.9716806477995</v>
      </c>
      <c r="E27" s="74">
        <f>SUM(F41:F43)</f>
        <v>4002.8829240334999</v>
      </c>
      <c r="F27" s="114">
        <f t="shared" ref="F27:G30" si="1">D27/D$31</f>
        <v>0.11184822246557286</v>
      </c>
      <c r="G27" s="114">
        <f t="shared" si="1"/>
        <v>0.10618524872607776</v>
      </c>
    </row>
    <row r="28" spans="1:7" x14ac:dyDescent="0.4">
      <c r="A28" s="60"/>
      <c r="C28" s="1" t="s">
        <v>225</v>
      </c>
      <c r="D28" s="1">
        <f>SUM(E44)</f>
        <v>306.82491746260001</v>
      </c>
      <c r="E28" s="1">
        <f>SUM(F44)</f>
        <v>295.56603988280006</v>
      </c>
      <c r="F28" s="39">
        <f t="shared" si="1"/>
        <v>8.5559870172893741E-3</v>
      </c>
      <c r="G28" s="39">
        <f t="shared" si="1"/>
        <v>7.8405374465242011E-3</v>
      </c>
    </row>
    <row r="29" spans="1:7" x14ac:dyDescent="0.4">
      <c r="A29" s="60"/>
      <c r="C29" s="74" t="s">
        <v>229</v>
      </c>
      <c r="D29" s="74">
        <f>SUM(E45:E46)</f>
        <v>28404.88941548</v>
      </c>
      <c r="E29" s="74">
        <f>SUM(F45:F46)</f>
        <v>30114.774879100001</v>
      </c>
      <c r="F29" s="114">
        <f t="shared" si="1"/>
        <v>0.79208646767096835</v>
      </c>
      <c r="G29" s="114">
        <f t="shared" si="1"/>
        <v>0.79886045171785058</v>
      </c>
    </row>
    <row r="30" spans="1:7" x14ac:dyDescent="0.4">
      <c r="A30" s="60"/>
      <c r="C30" s="1" t="s">
        <v>227</v>
      </c>
      <c r="D30" s="1">
        <f>SUM(E47:E50)</f>
        <v>1102.3536858045002</v>
      </c>
      <c r="E30" s="1">
        <f>SUM(F47:F50)</f>
        <v>1225.2330666140001</v>
      </c>
      <c r="F30" s="39">
        <f t="shared" si="1"/>
        <v>3.0739758368399334E-2</v>
      </c>
      <c r="G30" s="39">
        <f t="shared" si="1"/>
        <v>3.2501994286339458E-2</v>
      </c>
    </row>
    <row r="31" spans="1:7" x14ac:dyDescent="0.4">
      <c r="A31" s="60"/>
      <c r="C31" s="3" t="s">
        <v>89</v>
      </c>
      <c r="D31" s="16">
        <f>E51</f>
        <v>35860.844206821312</v>
      </c>
      <c r="E31" s="16">
        <f>F51</f>
        <v>37697.165774500296</v>
      </c>
      <c r="F31" s="117">
        <f>D31/D$31</f>
        <v>1</v>
      </c>
      <c r="G31" s="117">
        <f>E31/E$31</f>
        <v>1</v>
      </c>
    </row>
    <row r="32" spans="1:7" x14ac:dyDescent="0.4">
      <c r="A32" s="60"/>
      <c r="C32" s="3"/>
      <c r="D32" s="16"/>
      <c r="E32" s="16"/>
      <c r="F32" s="117"/>
      <c r="G32" s="117"/>
    </row>
    <row r="33" spans="1:17" x14ac:dyDescent="0.4">
      <c r="A33" s="60"/>
      <c r="C33" s="95"/>
      <c r="D33" s="95"/>
      <c r="E33" s="95"/>
      <c r="F33" s="95"/>
      <c r="G33" s="95" t="s">
        <v>487</v>
      </c>
      <c r="H33" s="95"/>
    </row>
    <row r="34" spans="1:17" x14ac:dyDescent="0.4">
      <c r="A34" s="60"/>
      <c r="C34" s="95"/>
      <c r="D34" s="95"/>
      <c r="E34" s="95" t="s">
        <v>158</v>
      </c>
      <c r="F34" s="95"/>
      <c r="G34" s="95" t="s">
        <v>486</v>
      </c>
      <c r="H34" s="95"/>
      <c r="O34" s="1"/>
      <c r="P34" s="1"/>
      <c r="Q34" s="1"/>
    </row>
    <row r="35" spans="1:17" x14ac:dyDescent="0.4">
      <c r="C35" s="73" t="s">
        <v>220</v>
      </c>
      <c r="D35" s="73" t="s">
        <v>268</v>
      </c>
      <c r="E35" s="73" t="s">
        <v>412</v>
      </c>
      <c r="F35" s="73" t="s">
        <v>422</v>
      </c>
      <c r="G35" s="115" t="str">
        <f>E35&amp;" %"</f>
        <v>2021 %</v>
      </c>
      <c r="H35" s="115" t="str">
        <f>F35&amp;" %"</f>
        <v>2022 %</v>
      </c>
      <c r="O35" s="1"/>
      <c r="P35" s="1"/>
      <c r="Q35" s="1"/>
    </row>
    <row r="36" spans="1:17" x14ac:dyDescent="0.4">
      <c r="C36" s="16" t="s">
        <v>230</v>
      </c>
      <c r="D36" s="1" t="s">
        <v>320</v>
      </c>
      <c r="E36" s="1">
        <v>249.46175139655762</v>
      </c>
      <c r="F36" s="1">
        <v>193</v>
      </c>
      <c r="G36" s="39">
        <f>E36/E$51</f>
        <v>6.9563825647223874E-3</v>
      </c>
      <c r="H36" s="39">
        <f>F36/F$51</f>
        <v>5.1197482896858009E-3</v>
      </c>
      <c r="O36" s="1"/>
      <c r="P36" s="1"/>
      <c r="Q36" s="1"/>
    </row>
    <row r="37" spans="1:17" x14ac:dyDescent="0.4">
      <c r="C37" s="75"/>
      <c r="D37" s="74" t="s">
        <v>321</v>
      </c>
      <c r="E37" s="74">
        <v>68.053732667600002</v>
      </c>
      <c r="F37" s="74">
        <v>76.289282749999998</v>
      </c>
      <c r="G37" s="114">
        <f t="shared" ref="G37:G51" si="2">E37/E$51</f>
        <v>1.8977169716114792E-3</v>
      </c>
      <c r="H37" s="114">
        <f t="shared" ref="H37:H51" si="3">F37/F$51</f>
        <v>2.0237405434231554E-3</v>
      </c>
      <c r="O37" s="1"/>
      <c r="P37" s="1"/>
      <c r="Q37" s="1"/>
    </row>
    <row r="38" spans="1:17" x14ac:dyDescent="0.4">
      <c r="C38" s="16"/>
      <c r="D38" s="1" t="s">
        <v>322</v>
      </c>
      <c r="E38" s="1">
        <v>87.444905098199996</v>
      </c>
      <c r="F38" s="1">
        <v>82.120213680000006</v>
      </c>
      <c r="G38" s="39">
        <f t="shared" si="2"/>
        <v>2.438450823797577E-3</v>
      </c>
      <c r="H38" s="39">
        <f t="shared" si="3"/>
        <v>2.1784187748021375E-3</v>
      </c>
      <c r="O38" s="1"/>
      <c r="P38" s="1"/>
      <c r="Q38" s="1"/>
    </row>
    <row r="39" spans="1:17" x14ac:dyDescent="0.4">
      <c r="C39" s="75"/>
      <c r="D39" s="74" t="s">
        <v>323</v>
      </c>
      <c r="E39" s="74">
        <v>843.46464304704989</v>
      </c>
      <c r="F39" s="74">
        <v>844.25528771000006</v>
      </c>
      <c r="G39" s="114">
        <f t="shared" si="2"/>
        <v>2.3520490431918201E-2</v>
      </c>
      <c r="H39" s="114">
        <f t="shared" si="3"/>
        <v>2.2395723136328843E-2</v>
      </c>
      <c r="O39" s="1"/>
      <c r="P39" s="1"/>
      <c r="Q39" s="1"/>
    </row>
    <row r="40" spans="1:17" x14ac:dyDescent="0.4">
      <c r="C40" s="16"/>
      <c r="D40" s="1" t="s">
        <v>324</v>
      </c>
      <c r="E40" s="1">
        <v>787.37947521700005</v>
      </c>
      <c r="F40" s="1">
        <v>863.04408073000002</v>
      </c>
      <c r="G40" s="39">
        <f t="shared" si="2"/>
        <v>2.1956523685720365E-2</v>
      </c>
      <c r="H40" s="39">
        <f t="shared" si="3"/>
        <v>2.2894137078968247E-2</v>
      </c>
      <c r="O40" s="1"/>
      <c r="P40" s="1"/>
      <c r="Q40" s="1"/>
    </row>
    <row r="41" spans="1:17" x14ac:dyDescent="0.4">
      <c r="C41" s="75" t="s">
        <v>228</v>
      </c>
      <c r="D41" s="74" t="s">
        <v>365</v>
      </c>
      <c r="E41" s="74">
        <v>764.65512190899994</v>
      </c>
      <c r="F41" s="74">
        <v>741.81503857000007</v>
      </c>
      <c r="G41" s="114">
        <f t="shared" si="2"/>
        <v>2.1322842192419724E-2</v>
      </c>
      <c r="H41" s="114">
        <f t="shared" si="3"/>
        <v>1.967827085482883E-2</v>
      </c>
      <c r="O41" s="1"/>
      <c r="P41" s="1"/>
      <c r="Q41" s="1"/>
    </row>
    <row r="42" spans="1:17" x14ac:dyDescent="0.4">
      <c r="C42" s="16"/>
      <c r="D42" s="1" t="s">
        <v>325</v>
      </c>
      <c r="E42" s="1">
        <v>1918.2488073049999</v>
      </c>
      <c r="F42" s="1">
        <v>1907.1687584799997</v>
      </c>
      <c r="G42" s="39">
        <f t="shared" si="2"/>
        <v>5.3491457039935443E-2</v>
      </c>
      <c r="H42" s="39">
        <f t="shared" si="3"/>
        <v>5.0591834141814354E-2</v>
      </c>
      <c r="O42" s="1"/>
      <c r="P42" s="1"/>
      <c r="Q42" s="1"/>
    </row>
    <row r="43" spans="1:17" x14ac:dyDescent="0.4">
      <c r="C43" s="75"/>
      <c r="D43" s="74" t="s">
        <v>380</v>
      </c>
      <c r="E43" s="74">
        <v>1328.0677514337999</v>
      </c>
      <c r="F43" s="74">
        <v>1353.8991269834999</v>
      </c>
      <c r="G43" s="114">
        <f t="shared" si="2"/>
        <v>3.7033923233217692E-2</v>
      </c>
      <c r="H43" s="114">
        <f t="shared" si="3"/>
        <v>3.5915143729434572E-2</v>
      </c>
      <c r="O43" s="1"/>
      <c r="P43" s="1"/>
      <c r="Q43" s="1"/>
    </row>
    <row r="44" spans="1:17" x14ac:dyDescent="0.4">
      <c r="C44" s="16" t="s">
        <v>225</v>
      </c>
      <c r="D44" s="1" t="s">
        <v>326</v>
      </c>
      <c r="E44" s="1">
        <v>306.82491746260001</v>
      </c>
      <c r="F44" s="1">
        <v>295.56603988280006</v>
      </c>
      <c r="G44" s="39">
        <f t="shared" si="2"/>
        <v>8.5559870172893741E-3</v>
      </c>
      <c r="H44" s="39">
        <f t="shared" si="3"/>
        <v>7.8405374465242011E-3</v>
      </c>
      <c r="O44" s="1"/>
      <c r="P44" s="1"/>
      <c r="Q44" s="1"/>
    </row>
    <row r="45" spans="1:17" x14ac:dyDescent="0.4">
      <c r="C45" s="75" t="s">
        <v>229</v>
      </c>
      <c r="D45" s="74" t="s">
        <v>327</v>
      </c>
      <c r="E45" s="74">
        <v>314.08436024000002</v>
      </c>
      <c r="F45" s="74">
        <v>440.53569266</v>
      </c>
      <c r="G45" s="114">
        <f t="shared" si="2"/>
        <v>8.7584207005438012E-3</v>
      </c>
      <c r="H45" s="114">
        <f t="shared" si="3"/>
        <v>1.1686175435448625E-2</v>
      </c>
      <c r="O45" s="1"/>
      <c r="P45" s="1"/>
      <c r="Q45" s="1"/>
    </row>
    <row r="46" spans="1:17" x14ac:dyDescent="0.4">
      <c r="C46" s="16"/>
      <c r="D46" s="1" t="s">
        <v>328</v>
      </c>
      <c r="E46" s="1">
        <v>28090.805055240002</v>
      </c>
      <c r="F46" s="1">
        <v>29674.239186440002</v>
      </c>
      <c r="G46" s="39">
        <f t="shared" si="2"/>
        <v>0.78332804697042457</v>
      </c>
      <c r="H46" s="39">
        <f t="shared" si="3"/>
        <v>0.78717427628240189</v>
      </c>
      <c r="O46" s="1"/>
      <c r="P46" s="1"/>
      <c r="Q46" s="1"/>
    </row>
    <row r="47" spans="1:17" x14ac:dyDescent="0.4">
      <c r="C47" s="75" t="s">
        <v>227</v>
      </c>
      <c r="D47" s="74" t="s">
        <v>329</v>
      </c>
      <c r="E47" s="74">
        <v>797.02834845899997</v>
      </c>
      <c r="F47" s="74">
        <v>888.18129190400009</v>
      </c>
      <c r="G47" s="114">
        <f t="shared" si="2"/>
        <v>2.2225587994032563E-2</v>
      </c>
      <c r="H47" s="114">
        <f t="shared" si="3"/>
        <v>2.3560956736561812E-2</v>
      </c>
      <c r="O47" s="1"/>
      <c r="P47" s="1"/>
      <c r="Q47" s="1"/>
    </row>
    <row r="48" spans="1:17" x14ac:dyDescent="0.4">
      <c r="C48" s="16"/>
      <c r="D48" s="1" t="s">
        <v>330</v>
      </c>
      <c r="E48" s="1">
        <v>201.1034277055</v>
      </c>
      <c r="F48" s="1">
        <v>206.97773068999999</v>
      </c>
      <c r="G48" s="39">
        <f t="shared" si="2"/>
        <v>5.6078832541049568E-3</v>
      </c>
      <c r="H48" s="39">
        <f t="shared" si="3"/>
        <v>5.4905382523480605E-3</v>
      </c>
      <c r="O48" s="1"/>
      <c r="P48" s="1"/>
      <c r="Q48" s="1"/>
    </row>
    <row r="49" spans="3:17" x14ac:dyDescent="0.4">
      <c r="C49" s="75"/>
      <c r="D49" s="74" t="s">
        <v>331</v>
      </c>
      <c r="E49" s="74">
        <v>59.789499999999997</v>
      </c>
      <c r="F49" s="74">
        <v>82</v>
      </c>
      <c r="G49" s="114">
        <f t="shared" si="2"/>
        <v>1.6672641518190212E-3</v>
      </c>
      <c r="H49" s="114">
        <f t="shared" si="3"/>
        <v>2.1752298432861951E-3</v>
      </c>
      <c r="O49" s="1"/>
      <c r="P49" s="1"/>
      <c r="Q49" s="1"/>
    </row>
    <row r="50" spans="3:17" x14ac:dyDescent="0.4">
      <c r="C50" s="16"/>
      <c r="D50" s="1" t="s">
        <v>332</v>
      </c>
      <c r="E50" s="1">
        <v>44.432409640000003</v>
      </c>
      <c r="F50" s="1">
        <v>48.074044020000002</v>
      </c>
      <c r="G50" s="39">
        <f t="shared" si="2"/>
        <v>1.2390229684427854E-3</v>
      </c>
      <c r="H50" s="39">
        <f t="shared" si="3"/>
        <v>1.2752694541433933E-3</v>
      </c>
    </row>
    <row r="51" spans="3:17" x14ac:dyDescent="0.4">
      <c r="C51" s="3" t="s">
        <v>89</v>
      </c>
      <c r="D51" s="3"/>
      <c r="E51" s="16">
        <v>35860.844206821312</v>
      </c>
      <c r="F51" s="16">
        <v>37697.165774500296</v>
      </c>
      <c r="G51" s="116">
        <f t="shared" si="2"/>
        <v>1</v>
      </c>
      <c r="H51" s="116">
        <f t="shared" si="3"/>
        <v>1</v>
      </c>
    </row>
  </sheetData>
  <hyperlinks>
    <hyperlink ref="A16" location="'Regional utveckling'!A1" display="Regional utveckling" xr:uid="{00000000-0004-0000-3E00-000000000000}"/>
    <hyperlink ref="A15" location="'Läkemedel'!A1" display="Läkemedel" xr:uid="{00000000-0004-0000-3E00-000001000000}"/>
    <hyperlink ref="A14" location="'Övrig hälso- och sjukvård'!A1" display="Övrig hälso- och sjukvård" xr:uid="{00000000-0004-0000-3E00-000002000000}"/>
    <hyperlink ref="A13" location="'Tandvård'!A1" display="Tandvård" xr:uid="{00000000-0004-0000-3E00-000003000000}"/>
    <hyperlink ref="A12" location="'Specialiserad psykiatrisk vård'!A1" display="Specialiserad psykiatrisk vård" xr:uid="{00000000-0004-0000-3E00-000004000000}"/>
    <hyperlink ref="A11" location="'Specialiserad somatisk vård'!A1" display="Specialiserad somatisk vård" xr:uid="{00000000-0004-0000-3E00-000005000000}"/>
    <hyperlink ref="A10" location="'Vårdcentraler'!A1" display="Vårdcentraler" xr:uid="{00000000-0004-0000-3E00-000006000000}"/>
    <hyperlink ref="A9" location="'Primärvård'!A1" display="Primärvård" xr:uid="{00000000-0004-0000-3E00-000007000000}"/>
    <hyperlink ref="A8" location="'Vårdplatser'!A1" display="Vårdplatser" xr:uid="{00000000-0004-0000-3E00-000008000000}"/>
    <hyperlink ref="A7" location="'Hälso- och sjukvård'!A1" display="Hälso- och sjukvård" xr:uid="{00000000-0004-0000-3E00-000009000000}"/>
    <hyperlink ref="A6" location="'Kostnader och intäkter'!A1" display="Kostnader för" xr:uid="{00000000-0004-0000-3E00-00000A000000}"/>
    <hyperlink ref="A5" location="'Regionernas ekonomi'!A1" display="Regionernas ekonomi" xr:uid="{00000000-0004-0000-3E00-00000B000000}"/>
    <hyperlink ref="A20" location="'Trafik och infrastruktur'!A1" display="Trafik och infrastruktur, samt allmän regional utveckling" xr:uid="{00000000-0004-0000-3E00-00000C000000}"/>
    <hyperlink ref="A21" location="'Utbildning och kultur'!A1" display="Utbildning och kultur" xr:uid="{00000000-0004-0000-3E00-00000D000000}"/>
    <hyperlink ref="A4" location="Innehåll!A1" display="Innehåll" xr:uid="{00000000-0004-0000-3E00-00000E000000}"/>
    <hyperlink ref="A17" location="'Regional utveckling 1'!A1" display="Regional utveckling 1" xr:uid="{46C1759C-6150-4B12-B02A-7041F70FE1FF}"/>
    <hyperlink ref="A18" location="'Regional utveckling 2'!A1" display="Regional utveckling 2" xr:uid="{866A9EAC-ACE3-4D00-930B-5010C3C40BE6}"/>
    <hyperlink ref="A19" location="'Regional utveckling 3'!A1" display="Regional utveckling 3" xr:uid="{B47F108A-BF2E-436F-91F8-C734D7BA9486}"/>
  </hyperlinks>
  <pageMargins left="0.7" right="0.7" top="0.75" bottom="0.75" header="0.3" footer="0.3"/>
  <pageSetup paperSize="9" scale="94" orientation="landscape" r:id="rId1"/>
  <rowBreaks count="1" manualBreakCount="1">
    <brk id="31" min="2" max="7" man="1"/>
  </rowBreaks>
  <colBreaks count="1" manualBreakCount="1">
    <brk id="2" max="1048575" man="1"/>
  </colBreaks>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67">
    <tabColor theme="5"/>
  </sheetPr>
  <dimension ref="A1:AC51"/>
  <sheetViews>
    <sheetView showGridLines="0" zoomScaleNormal="100" workbookViewId="0"/>
  </sheetViews>
  <sheetFormatPr defaultRowHeight="16.8" x14ac:dyDescent="0.4"/>
  <cols>
    <col min="1" max="1" width="59.5" customWidth="1"/>
    <col min="2" max="2" width="5.19921875" customWidth="1"/>
    <col min="4" max="4" width="19.19921875" customWidth="1"/>
    <col min="5" max="5" width="17.796875" bestFit="1" customWidth="1"/>
    <col min="6" max="6" width="7.796875" customWidth="1"/>
    <col min="7" max="7" width="13.09765625" bestFit="1" customWidth="1"/>
    <col min="8" max="8" width="14.3984375" bestFit="1" customWidth="1"/>
    <col min="9" max="9" width="12" customWidth="1"/>
    <col min="10" max="10" width="20.796875" bestFit="1" customWidth="1"/>
  </cols>
  <sheetData>
    <row r="1" spans="1:11" ht="30" x14ac:dyDescent="0.5">
      <c r="A1" s="257" t="s">
        <v>7</v>
      </c>
    </row>
    <row r="2" spans="1:11" x14ac:dyDescent="0.4">
      <c r="A2" s="42"/>
    </row>
    <row r="3" spans="1:11" x14ac:dyDescent="0.4">
      <c r="A3" s="254"/>
      <c r="C3" s="3" t="s">
        <v>432</v>
      </c>
    </row>
    <row r="4" spans="1:11" ht="33.6" x14ac:dyDescent="0.4">
      <c r="A4" s="261" t="s">
        <v>14</v>
      </c>
      <c r="C4" s="312" t="s">
        <v>72</v>
      </c>
      <c r="D4" s="312" t="s">
        <v>57</v>
      </c>
      <c r="E4" s="312" t="s">
        <v>230</v>
      </c>
      <c r="F4" s="312" t="s">
        <v>228</v>
      </c>
      <c r="G4" s="312" t="s">
        <v>225</v>
      </c>
      <c r="H4" s="312" t="s">
        <v>229</v>
      </c>
      <c r="I4" s="312" t="s">
        <v>227</v>
      </c>
      <c r="J4" s="312" t="s">
        <v>231</v>
      </c>
      <c r="K4" s="31" t="str">
        <f>CONCATENATE("Riket ",C5)</f>
        <v>Riket 2022</v>
      </c>
    </row>
    <row r="5" spans="1:11" x14ac:dyDescent="0.4">
      <c r="A5" s="255" t="s">
        <v>0</v>
      </c>
      <c r="C5" s="308">
        <v>2022</v>
      </c>
      <c r="D5" s="309" t="s">
        <v>47</v>
      </c>
      <c r="E5" s="310">
        <v>73.769675499492422</v>
      </c>
      <c r="F5" s="310">
        <v>203.68627068470963</v>
      </c>
      <c r="G5" s="310">
        <v>36.884837749746211</v>
      </c>
      <c r="H5" s="310">
        <v>4654.046860956867</v>
      </c>
      <c r="I5" s="310">
        <v>21.311239588742254</v>
      </c>
      <c r="J5" s="310">
        <v>4989.6988844795569</v>
      </c>
      <c r="K5" s="31">
        <f t="shared" ref="K5:K25" si="0">$J$25</f>
        <v>3582.8508420712969</v>
      </c>
    </row>
    <row r="6" spans="1:11" x14ac:dyDescent="0.4">
      <c r="A6" s="11" t="s">
        <v>2</v>
      </c>
      <c r="C6" s="3"/>
      <c r="D6" t="s">
        <v>49</v>
      </c>
      <c r="E6" s="30">
        <v>182.18936712904497</v>
      </c>
      <c r="F6" s="30">
        <v>219.62553845693094</v>
      </c>
      <c r="G6" s="30">
        <v>69.880853145387121</v>
      </c>
      <c r="H6" s="30">
        <v>2907.5426397991423</v>
      </c>
      <c r="I6" s="30">
        <v>59.89787412461753</v>
      </c>
      <c r="J6" s="30">
        <v>3439.1362726551229</v>
      </c>
      <c r="K6" s="31">
        <f t="shared" si="0"/>
        <v>3582.8508420712969</v>
      </c>
    </row>
    <row r="7" spans="1:11" x14ac:dyDescent="0.4">
      <c r="A7" s="11" t="s">
        <v>4</v>
      </c>
      <c r="C7" s="308"/>
      <c r="D7" s="309" t="s">
        <v>48</v>
      </c>
      <c r="E7" s="310">
        <v>214.82916124085324</v>
      </c>
      <c r="F7" s="310">
        <v>347.03172200445522</v>
      </c>
      <c r="G7" s="310">
        <v>23.135448133630348</v>
      </c>
      <c r="H7" s="310">
        <v>981.60401366974486</v>
      </c>
      <c r="I7" s="310">
        <v>168.55826497359254</v>
      </c>
      <c r="J7" s="310">
        <v>1735.158610022276</v>
      </c>
      <c r="K7" s="31">
        <f t="shared" si="0"/>
        <v>3582.8508420712969</v>
      </c>
    </row>
    <row r="8" spans="1:11" x14ac:dyDescent="0.4">
      <c r="A8" s="11" t="s">
        <v>6</v>
      </c>
      <c r="C8" s="3"/>
      <c r="D8" t="s">
        <v>56</v>
      </c>
      <c r="E8" s="30">
        <v>156.80889657393752</v>
      </c>
      <c r="F8" s="30">
        <v>364.47473257726017</v>
      </c>
      <c r="G8" s="30">
        <v>21.190391428910477</v>
      </c>
      <c r="H8" s="30">
        <v>2000.372950889149</v>
      </c>
      <c r="I8" s="30">
        <v>14.833274000237333</v>
      </c>
      <c r="J8" s="30">
        <v>2557.6802454694944</v>
      </c>
      <c r="K8" s="31">
        <f t="shared" si="0"/>
        <v>3582.8508420712969</v>
      </c>
    </row>
    <row r="9" spans="1:11" x14ac:dyDescent="0.4">
      <c r="A9" s="11" t="s">
        <v>8</v>
      </c>
      <c r="C9" s="308"/>
      <c r="D9" s="309" t="s">
        <v>42</v>
      </c>
      <c r="E9" s="310">
        <v>200.48061162841734</v>
      </c>
      <c r="F9" s="310">
        <v>468.69115961778641</v>
      </c>
      <c r="G9" s="310">
        <v>24.382777089942646</v>
      </c>
      <c r="H9" s="310">
        <v>3080.3575056960876</v>
      </c>
      <c r="I9" s="310">
        <v>157.13345235740815</v>
      </c>
      <c r="J9" s="310">
        <v>3931.045506389642</v>
      </c>
      <c r="K9" s="31">
        <f t="shared" si="0"/>
        <v>3582.8508420712969</v>
      </c>
    </row>
    <row r="10" spans="1:11" x14ac:dyDescent="0.4">
      <c r="A10" s="11" t="s">
        <v>10</v>
      </c>
      <c r="C10" s="3"/>
      <c r="D10" t="s">
        <v>44</v>
      </c>
      <c r="E10" s="30">
        <v>220.2265886901412</v>
      </c>
      <c r="F10" s="30">
        <v>347.46861771111168</v>
      </c>
      <c r="G10" s="30">
        <v>48.939241931142483</v>
      </c>
      <c r="H10" s="30">
        <v>2212.0537352876404</v>
      </c>
      <c r="I10" s="30">
        <v>181.07519514522721</v>
      </c>
      <c r="J10" s="30">
        <v>3009.763378765263</v>
      </c>
      <c r="K10" s="31">
        <f t="shared" si="0"/>
        <v>3582.8508420712969</v>
      </c>
    </row>
    <row r="11" spans="1:11" x14ac:dyDescent="0.4">
      <c r="A11" s="11" t="s">
        <v>12</v>
      </c>
      <c r="C11" s="308"/>
      <c r="D11" s="309" t="s">
        <v>43</v>
      </c>
      <c r="E11" s="310">
        <v>137.25672255168323</v>
      </c>
      <c r="F11" s="310">
        <v>335.06788152322667</v>
      </c>
      <c r="G11" s="310">
        <v>20.184812139953415</v>
      </c>
      <c r="H11" s="310">
        <v>2878.354211157357</v>
      </c>
      <c r="I11" s="310">
        <v>326.9939566672453</v>
      </c>
      <c r="J11" s="310">
        <v>3697.8575840394656</v>
      </c>
      <c r="K11" s="31">
        <f t="shared" si="0"/>
        <v>3582.8508420712969</v>
      </c>
    </row>
    <row r="12" spans="1:11" x14ac:dyDescent="0.4">
      <c r="A12" s="11" t="s">
        <v>13</v>
      </c>
      <c r="C12" s="3"/>
      <c r="D12" t="s">
        <v>36</v>
      </c>
      <c r="E12" s="30">
        <v>211.03670114652888</v>
      </c>
      <c r="F12" s="30">
        <v>415.14363109487215</v>
      </c>
      <c r="G12" s="30">
        <v>21.697431789719037</v>
      </c>
      <c r="H12" s="30">
        <v>2272.5850405694846</v>
      </c>
      <c r="I12" s="30">
        <v>199.66173607156358</v>
      </c>
      <c r="J12" s="30">
        <v>3120.1245406721682</v>
      </c>
      <c r="K12" s="31">
        <f t="shared" si="0"/>
        <v>3582.8508420712969</v>
      </c>
    </row>
    <row r="13" spans="1:11" x14ac:dyDescent="0.4">
      <c r="A13" s="11" t="s">
        <v>1</v>
      </c>
      <c r="C13" s="308"/>
      <c r="D13" s="309" t="s">
        <v>46</v>
      </c>
      <c r="E13" s="310">
        <v>252.07752592051045</v>
      </c>
      <c r="F13" s="310">
        <v>405.62431936635454</v>
      </c>
      <c r="G13" s="310">
        <v>39.592168042824703</v>
      </c>
      <c r="H13" s="310">
        <v>2321.7194526713824</v>
      </c>
      <c r="I13" s="310">
        <v>34.802144515683821</v>
      </c>
      <c r="J13" s="310">
        <v>3053.8156105167559</v>
      </c>
      <c r="K13" s="31">
        <f t="shared" si="0"/>
        <v>3582.8508420712969</v>
      </c>
    </row>
    <row r="14" spans="1:11" x14ac:dyDescent="0.4">
      <c r="A14" s="11" t="s">
        <v>3</v>
      </c>
      <c r="C14" s="3"/>
      <c r="D14" t="s">
        <v>40</v>
      </c>
      <c r="E14" s="30">
        <v>188.12328921690172</v>
      </c>
      <c r="F14" s="30">
        <v>338.67304785519468</v>
      </c>
      <c r="G14" s="30">
        <v>9.4095362830180438</v>
      </c>
      <c r="H14" s="30">
        <v>1777.3696024853778</v>
      </c>
      <c r="I14" s="30">
        <v>111.19223579002642</v>
      </c>
      <c r="J14" s="30">
        <v>2424.7677116305185</v>
      </c>
      <c r="K14" s="31">
        <f t="shared" si="0"/>
        <v>3582.8508420712969</v>
      </c>
    </row>
    <row r="15" spans="1:11" x14ac:dyDescent="0.4">
      <c r="A15" s="11" t="s">
        <v>5</v>
      </c>
      <c r="C15" s="308"/>
      <c r="D15" s="309" t="s">
        <v>54</v>
      </c>
      <c r="E15" s="310">
        <v>366.75734197023183</v>
      </c>
      <c r="F15" s="310">
        <v>635.71272608173513</v>
      </c>
      <c r="G15" s="310">
        <v>5.1175443065613742</v>
      </c>
      <c r="H15" s="310">
        <v>3382.1281706030059</v>
      </c>
      <c r="I15" s="310">
        <v>233.1325739655737</v>
      </c>
      <c r="J15" s="310">
        <v>4622.8483569271084</v>
      </c>
      <c r="K15" s="31">
        <f t="shared" si="0"/>
        <v>3582.8508420712969</v>
      </c>
    </row>
    <row r="16" spans="1:11" x14ac:dyDescent="0.4">
      <c r="A16" s="11" t="s">
        <v>7</v>
      </c>
      <c r="C16" s="3"/>
      <c r="D16" t="s">
        <v>50</v>
      </c>
      <c r="E16" s="30">
        <v>302.84249373186469</v>
      </c>
      <c r="F16" s="30">
        <v>316.92819111474211</v>
      </c>
      <c r="G16" s="30">
        <v>24.649970420035498</v>
      </c>
      <c r="H16" s="30">
        <v>2619.1297856156857</v>
      </c>
      <c r="I16" s="30">
        <v>267.62825027467113</v>
      </c>
      <c r="J16" s="30">
        <v>3531.1786911569989</v>
      </c>
      <c r="K16" s="31">
        <f t="shared" si="0"/>
        <v>3582.8508420712969</v>
      </c>
    </row>
    <row r="17" spans="1:29" x14ac:dyDescent="0.4">
      <c r="A17" s="13" t="s">
        <v>140</v>
      </c>
      <c r="C17" s="308"/>
      <c r="D17" s="309" t="s">
        <v>55</v>
      </c>
      <c r="E17" s="310">
        <v>172.85523049530173</v>
      </c>
      <c r="F17" s="310">
        <v>416.54211559206163</v>
      </c>
      <c r="G17" s="310">
        <v>41.914144236642706</v>
      </c>
      <c r="H17" s="310">
        <v>1986.2105714619911</v>
      </c>
      <c r="I17" s="310">
        <v>234.58924138648089</v>
      </c>
      <c r="J17" s="310">
        <v>2852.1113031724781</v>
      </c>
      <c r="K17" s="31">
        <f t="shared" si="0"/>
        <v>3582.8508420712969</v>
      </c>
    </row>
    <row r="18" spans="1:29" x14ac:dyDescent="0.4">
      <c r="A18" s="13" t="s">
        <v>141</v>
      </c>
      <c r="C18" s="3"/>
      <c r="D18" t="s">
        <v>53</v>
      </c>
      <c r="E18" s="30">
        <v>78.371860227349643</v>
      </c>
      <c r="F18" s="30">
        <v>299.23801177715313</v>
      </c>
      <c r="G18" s="30">
        <v>17.811786415306738</v>
      </c>
      <c r="H18" s="30">
        <v>822.90453238717123</v>
      </c>
      <c r="I18" s="30">
        <v>67.684788378165607</v>
      </c>
      <c r="J18" s="30">
        <v>1286.0109791851464</v>
      </c>
      <c r="K18" s="31">
        <f t="shared" si="0"/>
        <v>3582.8508420712969</v>
      </c>
    </row>
    <row r="19" spans="1:29" x14ac:dyDescent="0.4">
      <c r="A19" s="61" t="s">
        <v>142</v>
      </c>
      <c r="C19" s="308"/>
      <c r="D19" s="309" t="s">
        <v>37</v>
      </c>
      <c r="E19" s="310">
        <v>183.82990531025632</v>
      </c>
      <c r="F19" s="310">
        <v>423.15563109153339</v>
      </c>
      <c r="G19" s="310">
        <v>6.9369775588775973</v>
      </c>
      <c r="H19" s="310">
        <v>2570.15018556415</v>
      </c>
      <c r="I19" s="310">
        <v>166.48746141306231</v>
      </c>
      <c r="J19" s="310">
        <v>3350.5601609378791</v>
      </c>
      <c r="K19" s="31">
        <f t="shared" si="0"/>
        <v>3582.8508420712969</v>
      </c>
    </row>
    <row r="20" spans="1:29" x14ac:dyDescent="0.4">
      <c r="A20" s="11" t="s">
        <v>9</v>
      </c>
      <c r="C20" s="3"/>
      <c r="D20" t="s">
        <v>39</v>
      </c>
      <c r="E20" s="30">
        <v>128.77000285382167</v>
      </c>
      <c r="F20" s="30">
        <v>316.70460161345335</v>
      </c>
      <c r="G20" s="30">
        <v>24.361892431804101</v>
      </c>
      <c r="H20" s="30">
        <v>2133.4057229565592</v>
      </c>
      <c r="I20" s="30">
        <v>278.42162779204688</v>
      </c>
      <c r="J20" s="30">
        <v>2881.6638476476851</v>
      </c>
      <c r="K20" s="31">
        <f t="shared" si="0"/>
        <v>3582.8508420712969</v>
      </c>
    </row>
    <row r="21" spans="1:29" x14ac:dyDescent="0.4">
      <c r="A21" s="59" t="s">
        <v>11</v>
      </c>
      <c r="C21" s="308"/>
      <c r="D21" s="309" t="s">
        <v>52</v>
      </c>
      <c r="E21" s="310">
        <v>143.87601997821307</v>
      </c>
      <c r="F21" s="310">
        <v>415.18508622284344</v>
      </c>
      <c r="G21" s="310">
        <v>32.88594742359156</v>
      </c>
      <c r="H21" s="310">
        <v>764.59827759850361</v>
      </c>
      <c r="I21" s="310">
        <v>143.87601997821307</v>
      </c>
      <c r="J21" s="310">
        <v>1500.4213512013646</v>
      </c>
      <c r="K21" s="31">
        <f t="shared" si="0"/>
        <v>3582.8508420712969</v>
      </c>
    </row>
    <row r="22" spans="1:29" x14ac:dyDescent="0.4">
      <c r="A22" s="60"/>
      <c r="C22" s="3"/>
      <c r="D22" t="s">
        <v>41</v>
      </c>
      <c r="E22" s="30">
        <v>188.43747644531544</v>
      </c>
      <c r="F22" s="30">
        <v>505.01243687344538</v>
      </c>
      <c r="G22" s="30">
        <v>45.224994346875704</v>
      </c>
      <c r="H22" s="30">
        <v>2216.02472299691</v>
      </c>
      <c r="I22" s="30">
        <v>188.43747644531544</v>
      </c>
      <c r="J22" s="30">
        <v>3143.1371071078615</v>
      </c>
      <c r="K22" s="31">
        <f t="shared" si="0"/>
        <v>3582.8508420712969</v>
      </c>
    </row>
    <row r="23" spans="1:29" x14ac:dyDescent="0.4">
      <c r="A23" s="60"/>
      <c r="C23" s="308"/>
      <c r="D23" s="309" t="s">
        <v>51</v>
      </c>
      <c r="E23" s="310">
        <v>170.10803669990409</v>
      </c>
      <c r="F23" s="310">
        <v>416.22179192529723</v>
      </c>
      <c r="G23" s="310">
        <v>28.954559438281546</v>
      </c>
      <c r="H23" s="310">
        <v>937.40386181436509</v>
      </c>
      <c r="I23" s="310">
        <v>76.005718525489058</v>
      </c>
      <c r="J23" s="310">
        <v>1628.6939684033371</v>
      </c>
      <c r="K23" s="31">
        <f t="shared" si="0"/>
        <v>3582.8508420712969</v>
      </c>
    </row>
    <row r="24" spans="1:29" x14ac:dyDescent="0.4">
      <c r="A24" s="60"/>
      <c r="C24" s="3"/>
      <c r="D24" t="s">
        <v>45</v>
      </c>
      <c r="E24" s="30">
        <v>224.73984356501603</v>
      </c>
      <c r="F24" s="30">
        <v>569.87603189700496</v>
      </c>
      <c r="G24" s="30">
        <v>36.118903430091862</v>
      </c>
      <c r="H24" s="30">
        <v>682.24595367951292</v>
      </c>
      <c r="I24" s="30">
        <v>40.132114922324291</v>
      </c>
      <c r="J24" s="30">
        <v>1553.1128474939501</v>
      </c>
      <c r="K24" s="31">
        <f t="shared" si="0"/>
        <v>3582.8508420712969</v>
      </c>
    </row>
    <row r="25" spans="1:29" x14ac:dyDescent="0.4">
      <c r="A25" s="60"/>
      <c r="C25" s="308"/>
      <c r="D25" s="308" t="s">
        <v>58</v>
      </c>
      <c r="E25" s="311">
        <v>195.66581833238354</v>
      </c>
      <c r="F25" s="311">
        <v>380.44590781377775</v>
      </c>
      <c r="G25" s="311">
        <v>28.091476192570763</v>
      </c>
      <c r="H25" s="311">
        <v>2862.1978421347567</v>
      </c>
      <c r="I25" s="311">
        <v>116.44979759780779</v>
      </c>
      <c r="J25" s="311">
        <v>3582.8508420712969</v>
      </c>
      <c r="K25" s="31">
        <f t="shared" si="0"/>
        <v>3582.8508420712969</v>
      </c>
    </row>
    <row r="26" spans="1:29" x14ac:dyDescent="0.4">
      <c r="A26" s="60"/>
      <c r="C26" s="308">
        <v>2021</v>
      </c>
      <c r="D26" s="309" t="s">
        <v>47</v>
      </c>
      <c r="E26" s="310">
        <v>64.178500699131604</v>
      </c>
      <c r="F26" s="310">
        <v>204.54309255078073</v>
      </c>
      <c r="G26" s="310">
        <v>33.952497144056721</v>
      </c>
      <c r="H26" s="310">
        <v>4293.7487241935141</v>
      </c>
      <c r="I26" s="310">
        <v>1.2421645296606116</v>
      </c>
      <c r="J26" s="310">
        <v>4597.664979117144</v>
      </c>
      <c r="K26" s="34"/>
      <c r="V26" s="30"/>
      <c r="W26" s="30"/>
      <c r="X26" s="30"/>
      <c r="Y26" s="30"/>
      <c r="Z26" s="30"/>
      <c r="AA26" s="30"/>
    </row>
    <row r="27" spans="1:29" x14ac:dyDescent="0.4">
      <c r="A27" s="60"/>
      <c r="C27" s="3"/>
      <c r="D27" t="s">
        <v>49</v>
      </c>
      <c r="E27" s="30">
        <v>215.17570995326889</v>
      </c>
      <c r="F27" s="30">
        <v>217.70718889389559</v>
      </c>
      <c r="G27" s="30">
        <v>32.909226228147006</v>
      </c>
      <c r="H27" s="30">
        <v>3047.9006445145383</v>
      </c>
      <c r="I27" s="30">
        <v>53.161057753160549</v>
      </c>
      <c r="J27" s="30">
        <v>3566.8538273430104</v>
      </c>
      <c r="K27" s="34"/>
      <c r="V27" s="30"/>
      <c r="W27" s="30"/>
      <c r="X27" s="30"/>
      <c r="Y27" s="30"/>
      <c r="Z27" s="30"/>
    </row>
    <row r="28" spans="1:29" x14ac:dyDescent="0.4">
      <c r="A28" s="60"/>
      <c r="C28" s="308"/>
      <c r="D28" s="309" t="s">
        <v>48</v>
      </c>
      <c r="E28" s="310">
        <v>255.13500617956865</v>
      </c>
      <c r="F28" s="310">
        <v>424.1205297530492</v>
      </c>
      <c r="G28" s="310">
        <v>23.194091470869878</v>
      </c>
      <c r="H28" s="310">
        <v>1186.2121066530594</v>
      </c>
      <c r="I28" s="310">
        <v>135.85110718652356</v>
      </c>
      <c r="J28" s="310">
        <v>2024.5128412430709</v>
      </c>
      <c r="K28" s="34"/>
      <c r="V28" s="30"/>
      <c r="W28" s="30"/>
      <c r="X28" s="30"/>
      <c r="Y28" s="30"/>
      <c r="Z28" s="30"/>
    </row>
    <row r="29" spans="1:29" x14ac:dyDescent="0.4">
      <c r="A29" s="60"/>
      <c r="C29" s="3"/>
      <c r="D29" t="s">
        <v>56</v>
      </c>
      <c r="E29" s="30">
        <v>136.25602507110861</v>
      </c>
      <c r="F29" s="30">
        <v>372.57506855381263</v>
      </c>
      <c r="G29" s="30">
        <v>17.032003133888576</v>
      </c>
      <c r="H29" s="30">
        <v>2060.872379200518</v>
      </c>
      <c r="I29" s="30">
        <v>17.032003133888576</v>
      </c>
      <c r="J29" s="30">
        <v>2603.767479093216</v>
      </c>
      <c r="K29" s="34"/>
      <c r="V29" s="30"/>
      <c r="W29" s="30"/>
      <c r="X29" s="30"/>
      <c r="Y29" s="30"/>
      <c r="Z29" s="30"/>
    </row>
    <row r="30" spans="1:29" x14ac:dyDescent="0.4">
      <c r="A30" s="60"/>
      <c r="C30" s="308"/>
      <c r="D30" s="309" t="s">
        <v>42</v>
      </c>
      <c r="E30" s="310">
        <v>209.80050667458534</v>
      </c>
      <c r="F30" s="310">
        <v>464.01865540341737</v>
      </c>
      <c r="G30" s="310">
        <v>21.972062092714076</v>
      </c>
      <c r="H30" s="310">
        <v>2511.9567764204612</v>
      </c>
      <c r="I30" s="310">
        <v>157.40832983212735</v>
      </c>
      <c r="J30" s="310">
        <v>3365.1563304233046</v>
      </c>
      <c r="K30" s="34"/>
      <c r="V30" s="30"/>
      <c r="W30" s="30"/>
      <c r="X30" s="30"/>
      <c r="Y30" s="30"/>
      <c r="Z30" s="30"/>
    </row>
    <row r="31" spans="1:29" x14ac:dyDescent="0.4">
      <c r="A31" s="60"/>
      <c r="C31" s="3"/>
      <c r="D31" t="s">
        <v>44</v>
      </c>
      <c r="E31" s="30">
        <v>221.30421953378578</v>
      </c>
      <c r="F31" s="30">
        <v>329.49739352808103</v>
      </c>
      <c r="G31" s="30">
        <v>39.34297236156192</v>
      </c>
      <c r="H31" s="30">
        <v>2099.9311497983676</v>
      </c>
      <c r="I31" s="30">
        <v>157.37188944624768</v>
      </c>
      <c r="J31" s="30">
        <v>2847.4476246680438</v>
      </c>
      <c r="K31" s="34"/>
      <c r="V31" s="30"/>
      <c r="W31" s="30"/>
      <c r="X31" s="30"/>
      <c r="Y31" s="30"/>
      <c r="Z31" s="30"/>
    </row>
    <row r="32" spans="1:29" x14ac:dyDescent="0.4">
      <c r="A32" s="60"/>
      <c r="C32" s="308"/>
      <c r="D32" s="309" t="s">
        <v>43</v>
      </c>
      <c r="E32" s="310">
        <v>101.14291493880854</v>
      </c>
      <c r="F32" s="310">
        <v>299.38302821887328</v>
      </c>
      <c r="G32" s="310">
        <v>20.228582987761708</v>
      </c>
      <c r="H32" s="310">
        <v>2714.675836957621</v>
      </c>
      <c r="I32" s="310">
        <v>319.61161120663496</v>
      </c>
      <c r="J32" s="310">
        <v>3455.0419743096995</v>
      </c>
      <c r="K32" s="34"/>
      <c r="V32" s="30"/>
      <c r="W32" s="30"/>
      <c r="X32" s="30"/>
      <c r="Y32" s="30"/>
      <c r="Z32" s="30"/>
      <c r="AA32" s="30"/>
      <c r="AB32" s="30"/>
      <c r="AC32" s="30"/>
    </row>
    <row r="33" spans="1:29" x14ac:dyDescent="0.4">
      <c r="A33" s="60"/>
      <c r="C33" s="3"/>
      <c r="D33" t="s">
        <v>36</v>
      </c>
      <c r="E33" s="30">
        <v>188.75403461748996</v>
      </c>
      <c r="F33" s="30">
        <v>383.79987038889624</v>
      </c>
      <c r="G33" s="30">
        <v>69.209812693079641</v>
      </c>
      <c r="H33" s="30">
        <v>1906.4157496366483</v>
      </c>
      <c r="I33" s="30">
        <v>207.62943807923895</v>
      </c>
      <c r="J33" s="30">
        <v>2755.8089054153534</v>
      </c>
      <c r="K33" s="34"/>
      <c r="V33" s="30"/>
      <c r="W33" s="30"/>
      <c r="X33" s="30"/>
      <c r="Y33" s="30"/>
      <c r="Z33" s="30"/>
      <c r="AA33" s="30"/>
      <c r="AB33" s="30"/>
      <c r="AC33" s="30"/>
    </row>
    <row r="34" spans="1:29" x14ac:dyDescent="0.4">
      <c r="A34" s="60"/>
      <c r="C34" s="308"/>
      <c r="D34" s="309" t="s">
        <v>46</v>
      </c>
      <c r="E34" s="310">
        <v>238.15890332816372</v>
      </c>
      <c r="F34" s="310">
        <v>382.90817690785605</v>
      </c>
      <c r="G34" s="310">
        <v>29.948125568212205</v>
      </c>
      <c r="H34" s="310">
        <v>2253.9529743123517</v>
      </c>
      <c r="I34" s="310">
        <v>34.939479829580904</v>
      </c>
      <c r="J34" s="310">
        <v>2939.907659946165</v>
      </c>
      <c r="K34" s="34"/>
      <c r="V34" s="30"/>
      <c r="W34" s="30"/>
      <c r="X34" s="30"/>
      <c r="Y34" s="30"/>
      <c r="Z34" s="30"/>
      <c r="AA34" s="30"/>
      <c r="AB34" s="30"/>
      <c r="AC34" s="30"/>
    </row>
    <row r="35" spans="1:29" x14ac:dyDescent="0.4">
      <c r="C35" s="3"/>
      <c r="D35" t="s">
        <v>40</v>
      </c>
      <c r="E35" s="30">
        <v>139.29037067625197</v>
      </c>
      <c r="F35" s="30">
        <v>317.17284969859776</v>
      </c>
      <c r="G35" s="30">
        <v>8.9650376877702111</v>
      </c>
      <c r="H35" s="30">
        <v>2036.3108522438374</v>
      </c>
      <c r="I35" s="30">
        <v>88.033966312312074</v>
      </c>
      <c r="J35" s="30">
        <v>2589.7730766187697</v>
      </c>
      <c r="K35" s="34"/>
      <c r="V35" s="30"/>
      <c r="W35" s="30"/>
      <c r="X35" s="30"/>
      <c r="Y35" s="30"/>
      <c r="Z35" s="30"/>
      <c r="AA35" s="30"/>
      <c r="AB35" s="30"/>
      <c r="AC35" s="30"/>
    </row>
    <row r="36" spans="1:29" x14ac:dyDescent="0.4">
      <c r="C36" s="308"/>
      <c r="D36" s="309" t="s">
        <v>54</v>
      </c>
      <c r="E36" s="310">
        <v>378.25405949707113</v>
      </c>
      <c r="F36" s="310">
        <v>679.71108267200964</v>
      </c>
      <c r="G36" s="310">
        <v>30.374947202037529</v>
      </c>
      <c r="H36" s="310">
        <v>3286.2254199336448</v>
      </c>
      <c r="I36" s="310">
        <v>216.6364158937771</v>
      </c>
      <c r="J36" s="310">
        <v>4591.2019251985403</v>
      </c>
      <c r="K36" s="34"/>
      <c r="V36" s="30"/>
      <c r="W36" s="30"/>
      <c r="X36" s="30"/>
      <c r="Y36" s="30"/>
      <c r="Z36" s="30"/>
      <c r="AA36" s="30"/>
      <c r="AB36" s="30"/>
      <c r="AC36" s="30"/>
    </row>
    <row r="37" spans="1:29" x14ac:dyDescent="0.4">
      <c r="C37" s="3"/>
      <c r="D37" t="s">
        <v>50</v>
      </c>
      <c r="E37" s="30">
        <v>266.25277424260088</v>
      </c>
      <c r="F37" s="30">
        <v>373.35024160228255</v>
      </c>
      <c r="G37" s="30">
        <v>23.691977092190569</v>
      </c>
      <c r="H37" s="30">
        <v>2224.6076921990425</v>
      </c>
      <c r="I37" s="30">
        <v>143.44063412971931</v>
      </c>
      <c r="J37" s="30">
        <v>3031.3433192658354</v>
      </c>
      <c r="K37" s="34"/>
      <c r="V37" s="30"/>
      <c r="W37" s="30"/>
      <c r="X37" s="30"/>
      <c r="Y37" s="30"/>
      <c r="Z37" s="30"/>
      <c r="AA37" s="30"/>
      <c r="AB37" s="30"/>
      <c r="AC37" s="30"/>
    </row>
    <row r="38" spans="1:29" x14ac:dyDescent="0.4">
      <c r="C38" s="308"/>
      <c r="D38" s="309" t="s">
        <v>55</v>
      </c>
      <c r="E38" s="310">
        <v>166.2364077290151</v>
      </c>
      <c r="F38" s="310">
        <v>417.2207880257634</v>
      </c>
      <c r="G38" s="310">
        <v>42.373986283866593</v>
      </c>
      <c r="H38" s="310">
        <v>2180.6305249159041</v>
      </c>
      <c r="I38" s="310">
        <v>231.42715585804061</v>
      </c>
      <c r="J38" s="310">
        <v>3037.8888628125897</v>
      </c>
      <c r="K38" s="34"/>
      <c r="V38" s="30"/>
      <c r="W38" s="30"/>
      <c r="X38" s="30"/>
      <c r="Y38" s="30"/>
      <c r="Z38" s="30"/>
      <c r="AA38" s="30"/>
      <c r="AB38" s="30"/>
      <c r="AC38" s="30"/>
    </row>
    <row r="39" spans="1:29" x14ac:dyDescent="0.4">
      <c r="C39" s="3"/>
      <c r="D39" t="s">
        <v>53</v>
      </c>
      <c r="E39" s="30">
        <v>75.277721020765895</v>
      </c>
      <c r="F39" s="30">
        <v>276.01831040947496</v>
      </c>
      <c r="G39" s="30">
        <v>14.338613527764933</v>
      </c>
      <c r="H39" s="30">
        <v>903.33265224919069</v>
      </c>
      <c r="I39" s="30">
        <v>64.523760874942198</v>
      </c>
      <c r="J39" s="30">
        <v>1333.4910580821388</v>
      </c>
      <c r="K39" s="34"/>
      <c r="V39" s="30"/>
      <c r="W39" s="30"/>
      <c r="X39" s="30"/>
      <c r="Y39" s="30"/>
      <c r="Z39" s="30"/>
      <c r="AA39" s="30"/>
      <c r="AB39" s="30"/>
      <c r="AC39" s="30"/>
    </row>
    <row r="40" spans="1:29" x14ac:dyDescent="0.4">
      <c r="C40" s="308"/>
      <c r="D40" s="309" t="s">
        <v>37</v>
      </c>
      <c r="E40" s="310">
        <v>176.84569692808623</v>
      </c>
      <c r="F40" s="310">
        <v>419.57508486859672</v>
      </c>
      <c r="G40" s="310">
        <v>6.9351253697288708</v>
      </c>
      <c r="H40" s="310">
        <v>2271.2535585862056</v>
      </c>
      <c r="I40" s="310">
        <v>180.31325961295067</v>
      </c>
      <c r="J40" s="310">
        <v>3054.9227253655677</v>
      </c>
      <c r="K40" s="34"/>
      <c r="V40" s="30"/>
      <c r="W40" s="30"/>
      <c r="X40" s="30"/>
      <c r="Y40" s="30"/>
      <c r="Z40" s="30"/>
      <c r="AA40" s="30"/>
      <c r="AB40" s="30"/>
      <c r="AC40" s="30"/>
    </row>
    <row r="41" spans="1:29" x14ac:dyDescent="0.4">
      <c r="C41" s="3"/>
      <c r="D41" t="s">
        <v>39</v>
      </c>
      <c r="E41" s="30">
        <v>121.6261767332599</v>
      </c>
      <c r="F41" s="30">
        <v>316.22805950647574</v>
      </c>
      <c r="G41" s="30">
        <v>41.700403451403396</v>
      </c>
      <c r="H41" s="30">
        <v>2029.419634634965</v>
      </c>
      <c r="I41" s="30">
        <v>312.7530258855254</v>
      </c>
      <c r="J41" s="30">
        <v>2821.7273002116294</v>
      </c>
      <c r="K41" s="34"/>
      <c r="V41" s="30"/>
      <c r="W41" s="30"/>
      <c r="X41" s="30"/>
      <c r="Y41" s="30"/>
      <c r="Z41" s="30"/>
      <c r="AA41" s="30"/>
      <c r="AB41" s="30"/>
      <c r="AC41" s="30"/>
    </row>
    <row r="42" spans="1:29" x14ac:dyDescent="0.4">
      <c r="C42" s="308"/>
      <c r="D42" s="309" t="s">
        <v>52</v>
      </c>
      <c r="E42" s="310">
        <v>131.04388741692023</v>
      </c>
      <c r="F42" s="310">
        <v>393.13166225076066</v>
      </c>
      <c r="G42" s="310">
        <v>28.665850372451299</v>
      </c>
      <c r="H42" s="310">
        <v>700.26577338416746</v>
      </c>
      <c r="I42" s="310">
        <v>126.94876593514148</v>
      </c>
      <c r="J42" s="310">
        <v>1380.0559393594413</v>
      </c>
      <c r="K42" s="34"/>
      <c r="V42" s="30"/>
      <c r="W42" s="30"/>
      <c r="X42" s="30"/>
      <c r="Y42" s="30"/>
      <c r="Z42" s="30"/>
      <c r="AA42" s="30"/>
      <c r="AB42" s="30"/>
      <c r="AC42" s="30"/>
    </row>
    <row r="43" spans="1:29" x14ac:dyDescent="0.4">
      <c r="C43" s="3"/>
      <c r="D43" t="s">
        <v>41</v>
      </c>
      <c r="E43" s="30">
        <v>371.0603238069275</v>
      </c>
      <c r="F43" s="30">
        <v>492.22287851939359</v>
      </c>
      <c r="G43" s="30">
        <v>45.435958017174791</v>
      </c>
      <c r="H43" s="30">
        <v>2014.3274720947488</v>
      </c>
      <c r="I43" s="30">
        <v>196.88915140775742</v>
      </c>
      <c r="J43" s="30">
        <v>3119.9357838460023</v>
      </c>
      <c r="K43" s="34"/>
      <c r="V43" s="30"/>
      <c r="W43" s="30"/>
      <c r="X43" s="30"/>
      <c r="Y43" s="30"/>
      <c r="Z43" s="30"/>
      <c r="AA43" s="30"/>
      <c r="AB43" s="30"/>
      <c r="AC43" s="30"/>
    </row>
    <row r="44" spans="1:29" x14ac:dyDescent="0.4">
      <c r="C44" s="308"/>
      <c r="D44" s="309" t="s">
        <v>51</v>
      </c>
      <c r="E44" s="310">
        <v>240.38198883316397</v>
      </c>
      <c r="F44" s="310">
        <v>386.06804267144514</v>
      </c>
      <c r="G44" s="310">
        <v>29.137210767656239</v>
      </c>
      <c r="H44" s="310">
        <v>750.28317726714818</v>
      </c>
      <c r="I44" s="310">
        <v>112.90669172466792</v>
      </c>
      <c r="J44" s="310">
        <v>1518.7771112640814</v>
      </c>
      <c r="K44" s="34"/>
      <c r="V44" s="30"/>
      <c r="W44" s="30"/>
      <c r="X44" s="30"/>
      <c r="Y44" s="30"/>
      <c r="Z44" s="30"/>
      <c r="AA44" s="30"/>
      <c r="AB44" s="30"/>
      <c r="AC44" s="30"/>
    </row>
    <row r="45" spans="1:29" x14ac:dyDescent="0.4">
      <c r="C45" s="3"/>
      <c r="D45" t="s">
        <v>45</v>
      </c>
      <c r="E45" s="30">
        <v>224.27541020373019</v>
      </c>
      <c r="F45" s="30">
        <v>540.66393531256392</v>
      </c>
      <c r="G45" s="30">
        <v>32.039344314818599</v>
      </c>
      <c r="H45" s="30">
        <v>644.79180433572424</v>
      </c>
      <c r="I45" s="30">
        <v>44.054098432875577</v>
      </c>
      <c r="J45" s="30">
        <v>1485.8245925997126</v>
      </c>
      <c r="K45" s="34"/>
      <c r="X45" s="30"/>
      <c r="Y45" s="30"/>
      <c r="Z45" s="30"/>
      <c r="AA45" s="30"/>
      <c r="AB45" s="30"/>
      <c r="AC45" s="30"/>
    </row>
    <row r="46" spans="1:29" x14ac:dyDescent="0.4">
      <c r="C46" s="308"/>
      <c r="D46" s="308" t="s">
        <v>58</v>
      </c>
      <c r="E46" s="311">
        <v>194.77047572247625</v>
      </c>
      <c r="F46" s="311">
        <v>383.73962701199707</v>
      </c>
      <c r="G46" s="311">
        <v>29.354702241644588</v>
      </c>
      <c r="H46" s="311">
        <v>2717.5663498708332</v>
      </c>
      <c r="I46" s="311">
        <v>105.46491621142511</v>
      </c>
      <c r="J46" s="311">
        <v>3430.8960710583756</v>
      </c>
      <c r="X46" s="30"/>
      <c r="Y46" s="30"/>
      <c r="Z46" s="30"/>
      <c r="AA46" s="30"/>
      <c r="AB46" s="30"/>
      <c r="AC46" s="30"/>
    </row>
    <row r="47" spans="1:29" x14ac:dyDescent="0.4">
      <c r="X47" s="30"/>
      <c r="Y47" s="30"/>
      <c r="Z47" s="30"/>
      <c r="AA47" s="30"/>
      <c r="AB47" s="30"/>
      <c r="AC47" s="30"/>
    </row>
    <row r="48" spans="1:29" x14ac:dyDescent="0.4">
      <c r="X48" s="30"/>
      <c r="Y48" s="30"/>
      <c r="Z48" s="30"/>
      <c r="AA48" s="30"/>
      <c r="AB48" s="30"/>
      <c r="AC48" s="30"/>
    </row>
    <row r="49" spans="24:29" x14ac:dyDescent="0.4">
      <c r="X49" s="30"/>
      <c r="Y49" s="30"/>
      <c r="Z49" s="30"/>
      <c r="AA49" s="30"/>
      <c r="AB49" s="30"/>
      <c r="AC49" s="30"/>
    </row>
    <row r="50" spans="24:29" x14ac:dyDescent="0.4">
      <c r="X50" s="30"/>
      <c r="Y50" s="30"/>
      <c r="Z50" s="30"/>
      <c r="AA50" s="30"/>
      <c r="AB50" s="30"/>
      <c r="AC50" s="30"/>
    </row>
    <row r="51" spans="24:29" x14ac:dyDescent="0.4">
      <c r="X51" s="30"/>
      <c r="Y51" s="30"/>
      <c r="Z51" s="30"/>
      <c r="AA51" s="30"/>
      <c r="AB51" s="30"/>
      <c r="AC51" s="30"/>
    </row>
  </sheetData>
  <hyperlinks>
    <hyperlink ref="A16" location="'Regional utveckling'!A1" display="Regional utveckling" xr:uid="{00000000-0004-0000-3F00-000000000000}"/>
    <hyperlink ref="A15" location="'Läkemedel'!A1" display="Läkemedel" xr:uid="{00000000-0004-0000-3F00-000001000000}"/>
    <hyperlink ref="A14" location="'Övrig hälso- och sjukvård'!A1" display="Övrig hälso- och sjukvård" xr:uid="{00000000-0004-0000-3F00-000002000000}"/>
    <hyperlink ref="A13" location="'Tandvård'!A1" display="Tandvård" xr:uid="{00000000-0004-0000-3F00-000003000000}"/>
    <hyperlink ref="A12" location="'Specialiserad psykiatrisk vård'!A1" display="Specialiserad psykiatrisk vård" xr:uid="{00000000-0004-0000-3F00-000004000000}"/>
    <hyperlink ref="A11" location="'Specialiserad somatisk vård'!A1" display="Specialiserad somatisk vård" xr:uid="{00000000-0004-0000-3F00-000005000000}"/>
    <hyperlink ref="A10" location="'Vårdcentraler'!A1" display="Vårdcentraler" xr:uid="{00000000-0004-0000-3F00-000006000000}"/>
    <hyperlink ref="A9" location="'Primärvård'!A1" display="Primärvård" xr:uid="{00000000-0004-0000-3F00-000007000000}"/>
    <hyperlink ref="A8" location="'Vårdplatser'!A1" display="Vårdplatser" xr:uid="{00000000-0004-0000-3F00-000008000000}"/>
    <hyperlink ref="A7" location="'Hälso- och sjukvård'!A1" display="Hälso- och sjukvård" xr:uid="{00000000-0004-0000-3F00-000009000000}"/>
    <hyperlink ref="A6" location="'Kostnader och intäkter'!A1" display="Kostnader för" xr:uid="{00000000-0004-0000-3F00-00000A000000}"/>
    <hyperlink ref="A5" location="'Regionernas ekonomi'!A1" display="Regionernas ekonomi" xr:uid="{00000000-0004-0000-3F00-00000B000000}"/>
    <hyperlink ref="A20" location="'Trafik och infrastruktur'!A1" display="Trafik och infrastruktur, samt allmän regional utveckling" xr:uid="{00000000-0004-0000-3F00-00000C000000}"/>
    <hyperlink ref="A21" location="'Utbildning och kultur'!A1" display="Utbildning och kultur" xr:uid="{00000000-0004-0000-3F00-00000D000000}"/>
    <hyperlink ref="A4" location="Innehåll!A1" display="Innehåll" xr:uid="{00000000-0004-0000-3F00-00000E000000}"/>
    <hyperlink ref="A17" location="'Regional utveckling 1'!A1" display="Regional utveckling 1" xr:uid="{0B9276AF-FD32-4B55-9A64-60D5E2C29A4C}"/>
    <hyperlink ref="A18" location="'Regional utveckling 2'!A1" display="Regional utveckling 2" xr:uid="{083D2F0A-3571-4EFF-BC84-BCF36FE3E5D1}"/>
    <hyperlink ref="A19" location="'Regional utveckling 3'!A1" display="Regional utveckling 3" xr:uid="{0032B22D-471B-4A32-92C2-FA89C077CD36}"/>
  </hyperlinks>
  <pageMargins left="0.70866141732283472" right="0.70866141732283472" top="0.74803149606299213" bottom="0.74803149606299213" header="0.31496062992125984" footer="0.31496062992125984"/>
  <pageSetup paperSize="9" orientation="landscape" r:id="rId1"/>
  <rowBreaks count="2" manualBreakCount="2">
    <brk id="25" min="2" max="9" man="1"/>
    <brk id="46" max="16383" man="1"/>
  </rowBreaks>
  <colBreaks count="1" manualBreakCount="1">
    <brk id="2" max="1048575" man="1"/>
  </colBreaks>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FCD67-E29D-41D5-8D30-9F8F9C7DC0F8}">
  <sheetPr>
    <tabColor theme="5"/>
  </sheetPr>
  <dimension ref="A1:AC68"/>
  <sheetViews>
    <sheetView showGridLines="0" showRowColHeaders="0" zoomScaleNormal="100" workbookViewId="0"/>
  </sheetViews>
  <sheetFormatPr defaultRowHeight="16.8" x14ac:dyDescent="0.4"/>
  <cols>
    <col min="1" max="1" width="59.5" customWidth="1"/>
    <col min="2" max="2" width="5.19921875" customWidth="1"/>
    <col min="4" max="4" width="19.19921875" customWidth="1"/>
    <col min="5" max="5" width="10.19921875" customWidth="1"/>
    <col min="6" max="6" width="9" customWidth="1"/>
    <col min="7" max="7" width="11.5" customWidth="1"/>
    <col min="8" max="8" width="11.69921875" customWidth="1"/>
    <col min="9" max="9" width="10.5" customWidth="1"/>
    <col min="10" max="10" width="11" customWidth="1"/>
  </cols>
  <sheetData>
    <row r="1" spans="1:3" ht="30" x14ac:dyDescent="0.5">
      <c r="A1" s="257" t="s">
        <v>7</v>
      </c>
    </row>
    <row r="2" spans="1:3" x14ac:dyDescent="0.4">
      <c r="A2" s="42"/>
      <c r="C2" s="3" t="s">
        <v>432</v>
      </c>
    </row>
    <row r="3" spans="1:3" x14ac:dyDescent="0.4">
      <c r="A3" s="254"/>
    </row>
    <row r="4" spans="1:3" x14ac:dyDescent="0.4">
      <c r="A4" s="261" t="s">
        <v>14</v>
      </c>
    </row>
    <row r="5" spans="1:3" x14ac:dyDescent="0.4">
      <c r="A5" s="255" t="s">
        <v>0</v>
      </c>
    </row>
    <row r="6" spans="1:3" x14ac:dyDescent="0.4">
      <c r="A6" s="11" t="s">
        <v>2</v>
      </c>
    </row>
    <row r="7" spans="1:3" x14ac:dyDescent="0.4">
      <c r="A7" s="11" t="s">
        <v>4</v>
      </c>
    </row>
    <row r="8" spans="1:3" x14ac:dyDescent="0.4">
      <c r="A8" s="11" t="s">
        <v>6</v>
      </c>
    </row>
    <row r="9" spans="1:3" x14ac:dyDescent="0.4">
      <c r="A9" s="11" t="s">
        <v>8</v>
      </c>
    </row>
    <row r="10" spans="1:3" x14ac:dyDescent="0.4">
      <c r="A10" s="11" t="s">
        <v>10</v>
      </c>
    </row>
    <row r="11" spans="1:3" x14ac:dyDescent="0.4">
      <c r="A11" s="11" t="s">
        <v>12</v>
      </c>
    </row>
    <row r="12" spans="1:3" x14ac:dyDescent="0.4">
      <c r="A12" s="11" t="s">
        <v>13</v>
      </c>
    </row>
    <row r="13" spans="1:3" x14ac:dyDescent="0.4">
      <c r="A13" s="11" t="s">
        <v>1</v>
      </c>
    </row>
    <row r="14" spans="1:3" x14ac:dyDescent="0.4">
      <c r="A14" s="11" t="s">
        <v>3</v>
      </c>
    </row>
    <row r="15" spans="1:3" x14ac:dyDescent="0.4">
      <c r="A15" s="11" t="s">
        <v>5</v>
      </c>
    </row>
    <row r="16" spans="1:3" x14ac:dyDescent="0.4">
      <c r="A16" s="11" t="s">
        <v>7</v>
      </c>
      <c r="C16" s="3"/>
    </row>
    <row r="17" spans="1:29" x14ac:dyDescent="0.4">
      <c r="A17" s="13" t="s">
        <v>140</v>
      </c>
      <c r="C17" s="3"/>
    </row>
    <row r="18" spans="1:29" x14ac:dyDescent="0.4">
      <c r="A18" s="13" t="s">
        <v>141</v>
      </c>
      <c r="C18" s="30"/>
    </row>
    <row r="19" spans="1:29" x14ac:dyDescent="0.4">
      <c r="A19" s="61" t="s">
        <v>142</v>
      </c>
      <c r="C19" s="30"/>
    </row>
    <row r="20" spans="1:29" x14ac:dyDescent="0.4">
      <c r="A20" s="11" t="s">
        <v>9</v>
      </c>
      <c r="C20" s="30"/>
    </row>
    <row r="21" spans="1:29" x14ac:dyDescent="0.4">
      <c r="A21" s="59" t="s">
        <v>11</v>
      </c>
      <c r="C21" s="40" t="s">
        <v>416</v>
      </c>
    </row>
    <row r="22" spans="1:29" x14ac:dyDescent="0.4">
      <c r="A22" s="60"/>
      <c r="C22" s="30"/>
    </row>
    <row r="23" spans="1:29" x14ac:dyDescent="0.4">
      <c r="A23" s="60"/>
      <c r="C23" s="30"/>
      <c r="K23" s="32"/>
    </row>
    <row r="24" spans="1:29" x14ac:dyDescent="0.4">
      <c r="A24" s="60"/>
      <c r="D24" s="3"/>
      <c r="E24" s="3"/>
      <c r="F24" s="3"/>
      <c r="G24" s="3"/>
      <c r="H24" s="3"/>
      <c r="I24" s="3"/>
      <c r="K24" s="31"/>
    </row>
    <row r="25" spans="1:29" ht="50.4" x14ac:dyDescent="0.4">
      <c r="A25" s="60"/>
      <c r="C25" s="250" t="str">
        <f>'Regional utveckling 3'!C4</f>
        <v>År</v>
      </c>
      <c r="D25" s="250" t="str">
        <f>'Regional utveckling 3'!D4</f>
        <v>Region</v>
      </c>
      <c r="E25" s="250" t="str">
        <f>'Regional utveckling 3'!E4</f>
        <v>Allmän regional utveckling</v>
      </c>
      <c r="F25" s="250" t="str">
        <f>'Regional utveckling 3'!F4</f>
        <v>Kultur</v>
      </c>
      <c r="G25" s="250" t="str">
        <f>'Regional utveckling 3'!G4</f>
        <v>Politisk verksamhet</v>
      </c>
      <c r="H25" s="250" t="str">
        <f>'Regional utveckling 3'!H4</f>
        <v>Trafik och infrastruktur</v>
      </c>
      <c r="I25" s="250" t="str">
        <f>'Regional utveckling 3'!I4</f>
        <v>Utbildning</v>
      </c>
      <c r="J25" s="250" t="str">
        <f>'Regional utveckling 3'!J4</f>
        <v>Regional utveckling Summa</v>
      </c>
      <c r="K25" s="31" t="str">
        <f>'Regional utveckling 3'!K4</f>
        <v>Riket 2022</v>
      </c>
      <c r="L25" s="34"/>
      <c r="M25" s="34"/>
    </row>
    <row r="26" spans="1:29" x14ac:dyDescent="0.4">
      <c r="A26" s="60"/>
      <c r="C26" s="33">
        <f>'Regional utveckling 3'!C5</f>
        <v>2022</v>
      </c>
      <c r="D26" s="34" t="str">
        <f>'Regional utveckling 3'!D5</f>
        <v>Stockholm</v>
      </c>
      <c r="E26" s="31">
        <f>'Regional utveckling 3'!E5</f>
        <v>73.769675499492422</v>
      </c>
      <c r="F26" s="31">
        <f>'Regional utveckling 3'!F5</f>
        <v>203.68627068470963</v>
      </c>
      <c r="G26" s="31">
        <f>'Regional utveckling 3'!G5</f>
        <v>36.884837749746211</v>
      </c>
      <c r="H26" s="31">
        <f>'Regional utveckling 3'!H5</f>
        <v>4654.046860956867</v>
      </c>
      <c r="I26" s="31">
        <f>'Regional utveckling 3'!I5</f>
        <v>21.311239588742254</v>
      </c>
      <c r="J26" s="31">
        <f>'Regional utveckling 3'!J5</f>
        <v>4989.6988844795569</v>
      </c>
      <c r="K26" s="31">
        <f>'Regional utveckling 3'!K5</f>
        <v>3582.8508420712969</v>
      </c>
      <c r="L26" s="34"/>
      <c r="M26" s="34"/>
      <c r="V26" s="30"/>
      <c r="W26" s="30"/>
      <c r="X26" s="30"/>
      <c r="Y26" s="30"/>
      <c r="Z26" s="30"/>
      <c r="AA26" s="30"/>
    </row>
    <row r="27" spans="1:29" x14ac:dyDescent="0.4">
      <c r="A27" s="60"/>
      <c r="C27" s="33">
        <f>'Regional utveckling 3'!C6</f>
        <v>0</v>
      </c>
      <c r="D27" s="34" t="str">
        <f>'Regional utveckling 3'!D6</f>
        <v>Uppsala</v>
      </c>
      <c r="E27" s="31">
        <f>'Regional utveckling 3'!E6</f>
        <v>182.18936712904497</v>
      </c>
      <c r="F27" s="31">
        <f>'Regional utveckling 3'!F6</f>
        <v>219.62553845693094</v>
      </c>
      <c r="G27" s="31">
        <f>'Regional utveckling 3'!G6</f>
        <v>69.880853145387121</v>
      </c>
      <c r="H27" s="31">
        <f>'Regional utveckling 3'!H6</f>
        <v>2907.5426397991423</v>
      </c>
      <c r="I27" s="31">
        <f>'Regional utveckling 3'!I6</f>
        <v>59.89787412461753</v>
      </c>
      <c r="J27" s="31">
        <f>'Regional utveckling 3'!J6</f>
        <v>3439.1362726551229</v>
      </c>
      <c r="K27" s="31">
        <f>'Regional utveckling 3'!K6</f>
        <v>3582.8508420712969</v>
      </c>
      <c r="L27" s="34"/>
      <c r="M27" s="34"/>
      <c r="V27" s="30"/>
      <c r="W27" s="30"/>
      <c r="X27" s="30"/>
      <c r="Y27" s="30"/>
      <c r="Z27" s="30"/>
    </row>
    <row r="28" spans="1:29" x14ac:dyDescent="0.4">
      <c r="A28" s="60"/>
      <c r="C28" s="33">
        <f>'Regional utveckling 3'!C7</f>
        <v>0</v>
      </c>
      <c r="D28" s="34" t="str">
        <f>'Regional utveckling 3'!D7</f>
        <v>Sörmland</v>
      </c>
      <c r="E28" s="31">
        <f>'Regional utveckling 3'!E7</f>
        <v>214.82916124085324</v>
      </c>
      <c r="F28" s="31">
        <f>'Regional utveckling 3'!F7</f>
        <v>347.03172200445522</v>
      </c>
      <c r="G28" s="31">
        <f>'Regional utveckling 3'!G7</f>
        <v>23.135448133630348</v>
      </c>
      <c r="H28" s="31">
        <f>'Regional utveckling 3'!H7</f>
        <v>981.60401366974486</v>
      </c>
      <c r="I28" s="31">
        <f>'Regional utveckling 3'!I7</f>
        <v>168.55826497359254</v>
      </c>
      <c r="J28" s="31">
        <f>'Regional utveckling 3'!J7</f>
        <v>1735.158610022276</v>
      </c>
      <c r="K28" s="31">
        <f>'Regional utveckling 3'!K7</f>
        <v>3582.8508420712969</v>
      </c>
      <c r="L28" s="34"/>
      <c r="M28" s="34"/>
      <c r="V28" s="30"/>
      <c r="W28" s="30"/>
      <c r="X28" s="30"/>
      <c r="Y28" s="30"/>
      <c r="Z28" s="30"/>
    </row>
    <row r="29" spans="1:29" x14ac:dyDescent="0.4">
      <c r="A29" s="60"/>
      <c r="C29" s="33">
        <f>'Regional utveckling 3'!C8</f>
        <v>0</v>
      </c>
      <c r="D29" s="34" t="str">
        <f>'Regional utveckling 3'!D8</f>
        <v>Östergötland</v>
      </c>
      <c r="E29" s="31">
        <f>'Regional utveckling 3'!E8</f>
        <v>156.80889657393752</v>
      </c>
      <c r="F29" s="31">
        <f>'Regional utveckling 3'!F8</f>
        <v>364.47473257726017</v>
      </c>
      <c r="G29" s="31">
        <f>'Regional utveckling 3'!G8</f>
        <v>21.190391428910477</v>
      </c>
      <c r="H29" s="31">
        <f>'Regional utveckling 3'!H8</f>
        <v>2000.372950889149</v>
      </c>
      <c r="I29" s="31">
        <f>'Regional utveckling 3'!I8</f>
        <v>14.833274000237333</v>
      </c>
      <c r="J29" s="31">
        <f>'Regional utveckling 3'!J8</f>
        <v>2557.6802454694944</v>
      </c>
      <c r="K29" s="31">
        <f>'Regional utveckling 3'!K8</f>
        <v>3582.8508420712969</v>
      </c>
      <c r="L29" s="34"/>
      <c r="M29" s="34"/>
      <c r="V29" s="30"/>
      <c r="W29" s="30"/>
      <c r="X29" s="30"/>
      <c r="Y29" s="30"/>
      <c r="Z29" s="30"/>
    </row>
    <row r="30" spans="1:29" x14ac:dyDescent="0.4">
      <c r="A30" s="60"/>
      <c r="C30" s="33">
        <f>'Regional utveckling 3'!C9</f>
        <v>0</v>
      </c>
      <c r="D30" s="34" t="str">
        <f>'Regional utveckling 3'!D9</f>
        <v>Jönköping</v>
      </c>
      <c r="E30" s="31">
        <f>'Regional utveckling 3'!E9</f>
        <v>200.48061162841734</v>
      </c>
      <c r="F30" s="31">
        <f>'Regional utveckling 3'!F9</f>
        <v>468.69115961778641</v>
      </c>
      <c r="G30" s="31">
        <f>'Regional utveckling 3'!G9</f>
        <v>24.382777089942646</v>
      </c>
      <c r="H30" s="31">
        <f>'Regional utveckling 3'!H9</f>
        <v>3080.3575056960876</v>
      </c>
      <c r="I30" s="31">
        <f>'Regional utveckling 3'!I9</f>
        <v>157.13345235740815</v>
      </c>
      <c r="J30" s="31">
        <f>'Regional utveckling 3'!J9</f>
        <v>3931.045506389642</v>
      </c>
      <c r="K30" s="31">
        <f>'Regional utveckling 3'!K9</f>
        <v>3582.8508420712969</v>
      </c>
      <c r="L30" s="34"/>
      <c r="M30" s="34"/>
      <c r="V30" s="30"/>
      <c r="W30" s="30"/>
      <c r="X30" s="30"/>
      <c r="Y30" s="30"/>
      <c r="Z30" s="30"/>
    </row>
    <row r="31" spans="1:29" x14ac:dyDescent="0.4">
      <c r="A31" s="60"/>
      <c r="C31" s="33">
        <f>'Regional utveckling 3'!C10</f>
        <v>0</v>
      </c>
      <c r="D31" s="34" t="str">
        <f>'Regional utveckling 3'!D10</f>
        <v>Kronoberg</v>
      </c>
      <c r="E31" s="31">
        <f>'Regional utveckling 3'!E10</f>
        <v>220.2265886901412</v>
      </c>
      <c r="F31" s="31">
        <f>'Regional utveckling 3'!F10</f>
        <v>347.46861771111168</v>
      </c>
      <c r="G31" s="31">
        <f>'Regional utveckling 3'!G10</f>
        <v>48.939241931142483</v>
      </c>
      <c r="H31" s="31">
        <f>'Regional utveckling 3'!H10</f>
        <v>2212.0537352876404</v>
      </c>
      <c r="I31" s="31">
        <f>'Regional utveckling 3'!I10</f>
        <v>181.07519514522721</v>
      </c>
      <c r="J31" s="31">
        <f>'Regional utveckling 3'!J10</f>
        <v>3009.763378765263</v>
      </c>
      <c r="K31" s="31">
        <f>'Regional utveckling 3'!K10</f>
        <v>3582.8508420712969</v>
      </c>
      <c r="L31" s="34"/>
      <c r="M31" s="34"/>
      <c r="V31" s="30"/>
      <c r="W31" s="30"/>
      <c r="X31" s="30"/>
      <c r="Y31" s="30"/>
      <c r="Z31" s="30"/>
    </row>
    <row r="32" spans="1:29" x14ac:dyDescent="0.4">
      <c r="A32" s="60"/>
      <c r="C32" s="33">
        <f>'Regional utveckling 3'!C11</f>
        <v>0</v>
      </c>
      <c r="D32" s="34" t="str">
        <f>'Regional utveckling 3'!D11</f>
        <v>Kalmar</v>
      </c>
      <c r="E32" s="31">
        <f>'Regional utveckling 3'!E11</f>
        <v>137.25672255168323</v>
      </c>
      <c r="F32" s="31">
        <f>'Regional utveckling 3'!F11</f>
        <v>335.06788152322667</v>
      </c>
      <c r="G32" s="31">
        <f>'Regional utveckling 3'!G11</f>
        <v>20.184812139953415</v>
      </c>
      <c r="H32" s="31">
        <f>'Regional utveckling 3'!H11</f>
        <v>2878.354211157357</v>
      </c>
      <c r="I32" s="31">
        <f>'Regional utveckling 3'!I11</f>
        <v>326.9939566672453</v>
      </c>
      <c r="J32" s="31">
        <f>'Regional utveckling 3'!J11</f>
        <v>3697.8575840394656</v>
      </c>
      <c r="K32" s="31">
        <f>'Regional utveckling 3'!K11</f>
        <v>3582.8508420712969</v>
      </c>
      <c r="L32" s="34"/>
      <c r="M32" s="34"/>
      <c r="V32" s="30"/>
      <c r="W32" s="30"/>
      <c r="X32" s="30"/>
      <c r="Y32" s="30"/>
      <c r="Z32" s="30"/>
      <c r="AA32" s="30"/>
      <c r="AB32" s="30"/>
      <c r="AC32" s="30"/>
    </row>
    <row r="33" spans="1:29" x14ac:dyDescent="0.4">
      <c r="A33" s="60"/>
      <c r="C33" s="33">
        <f>'Regional utveckling 3'!C12</f>
        <v>0</v>
      </c>
      <c r="D33" s="34" t="str">
        <f>'Regional utveckling 3'!D12</f>
        <v>Blekinge</v>
      </c>
      <c r="E33" s="31">
        <f>'Regional utveckling 3'!E12</f>
        <v>211.03670114652888</v>
      </c>
      <c r="F33" s="31">
        <f>'Regional utveckling 3'!F12</f>
        <v>415.14363109487215</v>
      </c>
      <c r="G33" s="31">
        <f>'Regional utveckling 3'!G12</f>
        <v>21.697431789719037</v>
      </c>
      <c r="H33" s="31">
        <f>'Regional utveckling 3'!H12</f>
        <v>2272.5850405694846</v>
      </c>
      <c r="I33" s="31">
        <f>'Regional utveckling 3'!I12</f>
        <v>199.66173607156358</v>
      </c>
      <c r="J33" s="31">
        <f>'Regional utveckling 3'!J12</f>
        <v>3120.1245406721682</v>
      </c>
      <c r="K33" s="31">
        <f>'Regional utveckling 3'!K12</f>
        <v>3582.8508420712969</v>
      </c>
      <c r="L33" s="34"/>
      <c r="M33" s="34"/>
      <c r="V33" s="30"/>
      <c r="W33" s="30"/>
      <c r="X33" s="30"/>
      <c r="Y33" s="30"/>
      <c r="Z33" s="30"/>
      <c r="AA33" s="30"/>
      <c r="AB33" s="30"/>
      <c r="AC33" s="30"/>
    </row>
    <row r="34" spans="1:29" x14ac:dyDescent="0.4">
      <c r="A34" s="60"/>
      <c r="C34" s="33">
        <f>'Regional utveckling 3'!C13</f>
        <v>0</v>
      </c>
      <c r="D34" s="34" t="str">
        <f>'Regional utveckling 3'!D13</f>
        <v>Skåne</v>
      </c>
      <c r="E34" s="31">
        <f>'Regional utveckling 3'!E13</f>
        <v>252.07752592051045</v>
      </c>
      <c r="F34" s="31">
        <f>'Regional utveckling 3'!F13</f>
        <v>405.62431936635454</v>
      </c>
      <c r="G34" s="31">
        <f>'Regional utveckling 3'!G13</f>
        <v>39.592168042824703</v>
      </c>
      <c r="H34" s="31">
        <f>'Regional utveckling 3'!H13</f>
        <v>2321.7194526713824</v>
      </c>
      <c r="I34" s="31">
        <f>'Regional utveckling 3'!I13</f>
        <v>34.802144515683821</v>
      </c>
      <c r="J34" s="31">
        <f>'Regional utveckling 3'!J13</f>
        <v>3053.8156105167559</v>
      </c>
      <c r="K34" s="31">
        <f>'Regional utveckling 3'!K13</f>
        <v>3582.8508420712969</v>
      </c>
      <c r="L34" s="34"/>
      <c r="M34" s="34"/>
      <c r="V34" s="30"/>
      <c r="W34" s="30"/>
      <c r="X34" s="30"/>
      <c r="Y34" s="30"/>
      <c r="Z34" s="30"/>
      <c r="AA34" s="30"/>
      <c r="AB34" s="30"/>
      <c r="AC34" s="30"/>
    </row>
    <row r="35" spans="1:29" x14ac:dyDescent="0.4">
      <c r="C35" s="33">
        <f>'Regional utveckling 3'!C14</f>
        <v>0</v>
      </c>
      <c r="D35" s="34" t="str">
        <f>'Regional utveckling 3'!D14</f>
        <v>Halland</v>
      </c>
      <c r="E35" s="31">
        <f>'Regional utveckling 3'!E14</f>
        <v>188.12328921690172</v>
      </c>
      <c r="F35" s="31">
        <f>'Regional utveckling 3'!F14</f>
        <v>338.67304785519468</v>
      </c>
      <c r="G35" s="31">
        <f>'Regional utveckling 3'!G14</f>
        <v>9.4095362830180438</v>
      </c>
      <c r="H35" s="31">
        <f>'Regional utveckling 3'!H14</f>
        <v>1777.3696024853778</v>
      </c>
      <c r="I35" s="31">
        <f>'Regional utveckling 3'!I14</f>
        <v>111.19223579002642</v>
      </c>
      <c r="J35" s="31">
        <f>'Regional utveckling 3'!J14</f>
        <v>2424.7677116305185</v>
      </c>
      <c r="K35" s="31">
        <f>'Regional utveckling 3'!K14</f>
        <v>3582.8508420712969</v>
      </c>
      <c r="L35" s="34"/>
      <c r="M35" s="34"/>
      <c r="V35" s="30"/>
      <c r="W35" s="30"/>
      <c r="X35" s="30"/>
      <c r="Y35" s="30"/>
      <c r="Z35" s="30"/>
      <c r="AA35" s="30"/>
      <c r="AB35" s="30"/>
      <c r="AC35" s="30"/>
    </row>
    <row r="36" spans="1:29" x14ac:dyDescent="0.4">
      <c r="C36" s="33">
        <f>'Regional utveckling 3'!C15</f>
        <v>0</v>
      </c>
      <c r="D36" s="34" t="str">
        <f>'Regional utveckling 3'!D15</f>
        <v>Västra Götaland</v>
      </c>
      <c r="E36" s="31">
        <f>'Regional utveckling 3'!E15</f>
        <v>366.75734197023183</v>
      </c>
      <c r="F36" s="31">
        <f>'Regional utveckling 3'!F15</f>
        <v>635.71272608173513</v>
      </c>
      <c r="G36" s="31">
        <f>'Regional utveckling 3'!G15</f>
        <v>5.1175443065613742</v>
      </c>
      <c r="H36" s="31">
        <f>'Regional utveckling 3'!H15</f>
        <v>3382.1281706030059</v>
      </c>
      <c r="I36" s="31">
        <f>'Regional utveckling 3'!I15</f>
        <v>233.1325739655737</v>
      </c>
      <c r="J36" s="31">
        <f>'Regional utveckling 3'!J15</f>
        <v>4622.8483569271084</v>
      </c>
      <c r="K36" s="31">
        <f>'Regional utveckling 3'!K15</f>
        <v>3582.8508420712969</v>
      </c>
      <c r="L36" s="34"/>
      <c r="M36" s="34"/>
      <c r="V36" s="30"/>
      <c r="W36" s="30"/>
      <c r="X36" s="30"/>
      <c r="Y36" s="30"/>
      <c r="Z36" s="30"/>
      <c r="AA36" s="30"/>
      <c r="AB36" s="30"/>
      <c r="AC36" s="30"/>
    </row>
    <row r="37" spans="1:29" x14ac:dyDescent="0.4">
      <c r="C37" s="33">
        <f>'Regional utveckling 3'!C16</f>
        <v>0</v>
      </c>
      <c r="D37" s="34" t="str">
        <f>'Regional utveckling 3'!D16</f>
        <v>Värmland</v>
      </c>
      <c r="E37" s="31">
        <f>'Regional utveckling 3'!E16</f>
        <v>302.84249373186469</v>
      </c>
      <c r="F37" s="31">
        <f>'Regional utveckling 3'!F16</f>
        <v>316.92819111474211</v>
      </c>
      <c r="G37" s="31">
        <f>'Regional utveckling 3'!G16</f>
        <v>24.649970420035498</v>
      </c>
      <c r="H37" s="31">
        <f>'Regional utveckling 3'!H16</f>
        <v>2619.1297856156857</v>
      </c>
      <c r="I37" s="31">
        <f>'Regional utveckling 3'!I16</f>
        <v>267.62825027467113</v>
      </c>
      <c r="J37" s="31">
        <f>'Regional utveckling 3'!J16</f>
        <v>3531.1786911569989</v>
      </c>
      <c r="K37" s="31">
        <f>'Regional utveckling 3'!K16</f>
        <v>3582.8508420712969</v>
      </c>
      <c r="L37" s="34"/>
      <c r="M37" s="34"/>
      <c r="V37" s="30"/>
      <c r="W37" s="30"/>
      <c r="X37" s="30"/>
      <c r="Y37" s="30"/>
      <c r="Z37" s="30"/>
      <c r="AA37" s="30"/>
      <c r="AB37" s="30"/>
      <c r="AC37" s="30"/>
    </row>
    <row r="38" spans="1:29" x14ac:dyDescent="0.4">
      <c r="C38" s="33">
        <f>'Regional utveckling 3'!C17</f>
        <v>0</v>
      </c>
      <c r="D38" s="34" t="str">
        <f>'Regional utveckling 3'!D17</f>
        <v>Örebro</v>
      </c>
      <c r="E38" s="31">
        <f>'Regional utveckling 3'!E17</f>
        <v>172.85523049530173</v>
      </c>
      <c r="F38" s="31">
        <f>'Regional utveckling 3'!F17</f>
        <v>416.54211559206163</v>
      </c>
      <c r="G38" s="31">
        <f>'Regional utveckling 3'!G17</f>
        <v>41.914144236642706</v>
      </c>
      <c r="H38" s="31">
        <f>'Regional utveckling 3'!H17</f>
        <v>1986.2105714619911</v>
      </c>
      <c r="I38" s="31">
        <f>'Regional utveckling 3'!I17</f>
        <v>234.58924138648089</v>
      </c>
      <c r="J38" s="31">
        <f>'Regional utveckling 3'!J17</f>
        <v>2852.1113031724781</v>
      </c>
      <c r="K38" s="31">
        <f>'Regional utveckling 3'!K17</f>
        <v>3582.8508420712969</v>
      </c>
      <c r="L38" s="34"/>
      <c r="M38" s="34"/>
      <c r="V38" s="30"/>
      <c r="W38" s="30"/>
      <c r="X38" s="30"/>
      <c r="Y38" s="30"/>
      <c r="Z38" s="30"/>
      <c r="AA38" s="30"/>
      <c r="AB38" s="30"/>
      <c r="AC38" s="30"/>
    </row>
    <row r="39" spans="1:29" x14ac:dyDescent="0.4">
      <c r="C39" s="33">
        <f>'Regional utveckling 3'!C18</f>
        <v>0</v>
      </c>
      <c r="D39" s="34" t="str">
        <f>'Regional utveckling 3'!D18</f>
        <v>Västmanland</v>
      </c>
      <c r="E39" s="31">
        <f>'Regional utveckling 3'!E18</f>
        <v>78.371860227349643</v>
      </c>
      <c r="F39" s="31">
        <f>'Regional utveckling 3'!F18</f>
        <v>299.23801177715313</v>
      </c>
      <c r="G39" s="31">
        <f>'Regional utveckling 3'!G18</f>
        <v>17.811786415306738</v>
      </c>
      <c r="H39" s="31">
        <f>'Regional utveckling 3'!H18</f>
        <v>822.90453238717123</v>
      </c>
      <c r="I39" s="31">
        <f>'Regional utveckling 3'!I18</f>
        <v>67.684788378165607</v>
      </c>
      <c r="J39" s="31">
        <f>'Regional utveckling 3'!J18</f>
        <v>1286.0109791851464</v>
      </c>
      <c r="K39" s="31">
        <f>'Regional utveckling 3'!K18</f>
        <v>3582.8508420712969</v>
      </c>
      <c r="L39" s="34"/>
      <c r="M39" s="34"/>
      <c r="V39" s="30"/>
      <c r="W39" s="30"/>
      <c r="X39" s="30"/>
      <c r="Y39" s="30"/>
      <c r="Z39" s="30"/>
      <c r="AA39" s="30"/>
      <c r="AB39" s="30"/>
      <c r="AC39" s="30"/>
    </row>
    <row r="40" spans="1:29" x14ac:dyDescent="0.4">
      <c r="C40" s="33">
        <f>'Regional utveckling 3'!C19</f>
        <v>0</v>
      </c>
      <c r="D40" s="34" t="str">
        <f>'Regional utveckling 3'!D19</f>
        <v>Dalarna</v>
      </c>
      <c r="E40" s="31">
        <f>'Regional utveckling 3'!E19</f>
        <v>183.82990531025632</v>
      </c>
      <c r="F40" s="31">
        <f>'Regional utveckling 3'!F19</f>
        <v>423.15563109153339</v>
      </c>
      <c r="G40" s="31">
        <f>'Regional utveckling 3'!G19</f>
        <v>6.9369775588775973</v>
      </c>
      <c r="H40" s="31">
        <f>'Regional utveckling 3'!H19</f>
        <v>2570.15018556415</v>
      </c>
      <c r="I40" s="31">
        <f>'Regional utveckling 3'!I19</f>
        <v>166.48746141306231</v>
      </c>
      <c r="J40" s="31">
        <f>'Regional utveckling 3'!J19</f>
        <v>3350.5601609378791</v>
      </c>
      <c r="K40" s="31">
        <f>'Regional utveckling 3'!K19</f>
        <v>3582.8508420712969</v>
      </c>
      <c r="L40" s="34"/>
      <c r="M40" s="34"/>
      <c r="V40" s="30"/>
      <c r="W40" s="30"/>
      <c r="X40" s="30"/>
      <c r="Y40" s="30"/>
      <c r="Z40" s="30"/>
      <c r="AA40" s="30"/>
      <c r="AB40" s="30"/>
      <c r="AC40" s="30"/>
    </row>
    <row r="41" spans="1:29" x14ac:dyDescent="0.4">
      <c r="C41" s="33">
        <f>'Regional utveckling 3'!C20</f>
        <v>0</v>
      </c>
      <c r="D41" s="34" t="str">
        <f>'Regional utveckling 3'!D20</f>
        <v>Gävleborg</v>
      </c>
      <c r="E41" s="31">
        <f>'Regional utveckling 3'!E20</f>
        <v>128.77000285382167</v>
      </c>
      <c r="F41" s="31">
        <f>'Regional utveckling 3'!F20</f>
        <v>316.70460161345335</v>
      </c>
      <c r="G41" s="31">
        <f>'Regional utveckling 3'!G20</f>
        <v>24.361892431804101</v>
      </c>
      <c r="H41" s="31">
        <f>'Regional utveckling 3'!H20</f>
        <v>2133.4057229565592</v>
      </c>
      <c r="I41" s="31">
        <f>'Regional utveckling 3'!I20</f>
        <v>278.42162779204688</v>
      </c>
      <c r="J41" s="31">
        <f>'Regional utveckling 3'!J20</f>
        <v>2881.6638476476851</v>
      </c>
      <c r="K41" s="31">
        <f>'Regional utveckling 3'!K20</f>
        <v>3582.8508420712969</v>
      </c>
      <c r="L41" s="34"/>
      <c r="M41" s="34"/>
      <c r="V41" s="30"/>
      <c r="W41" s="30"/>
      <c r="X41" s="30"/>
      <c r="Y41" s="30"/>
      <c r="Z41" s="30"/>
      <c r="AA41" s="30"/>
      <c r="AB41" s="30"/>
      <c r="AC41" s="30"/>
    </row>
    <row r="42" spans="1:29" x14ac:dyDescent="0.4">
      <c r="C42" s="33">
        <f>'Regional utveckling 3'!C21</f>
        <v>0</v>
      </c>
      <c r="D42" s="34" t="str">
        <f>'Regional utveckling 3'!D21</f>
        <v>Västernorrland</v>
      </c>
      <c r="E42" s="31">
        <f>'Regional utveckling 3'!E21</f>
        <v>143.87601997821307</v>
      </c>
      <c r="F42" s="31">
        <f>'Regional utveckling 3'!F21</f>
        <v>415.18508622284344</v>
      </c>
      <c r="G42" s="31">
        <f>'Regional utveckling 3'!G21</f>
        <v>32.88594742359156</v>
      </c>
      <c r="H42" s="31">
        <f>'Regional utveckling 3'!H21</f>
        <v>764.59827759850361</v>
      </c>
      <c r="I42" s="31">
        <f>'Regional utveckling 3'!I21</f>
        <v>143.87601997821307</v>
      </c>
      <c r="J42" s="31">
        <f>'Regional utveckling 3'!J21</f>
        <v>1500.4213512013646</v>
      </c>
      <c r="K42" s="31">
        <f>'Regional utveckling 3'!K21</f>
        <v>3582.8508420712969</v>
      </c>
      <c r="L42" s="34"/>
      <c r="M42" s="34"/>
      <c r="V42" s="30"/>
      <c r="W42" s="30"/>
      <c r="X42" s="30"/>
      <c r="Y42" s="30"/>
      <c r="Z42" s="30"/>
      <c r="AA42" s="30"/>
      <c r="AB42" s="30"/>
      <c r="AC42" s="30"/>
    </row>
    <row r="43" spans="1:29" x14ac:dyDescent="0.4">
      <c r="C43" s="33">
        <f>'Regional utveckling 3'!C22</f>
        <v>0</v>
      </c>
      <c r="D43" s="34" t="str">
        <f>'Regional utveckling 3'!D22</f>
        <v>Jämtland Härjedalen</v>
      </c>
      <c r="E43" s="31">
        <f>'Regional utveckling 3'!E22</f>
        <v>188.43747644531544</v>
      </c>
      <c r="F43" s="31">
        <f>'Regional utveckling 3'!F22</f>
        <v>505.01243687344538</v>
      </c>
      <c r="G43" s="31">
        <f>'Regional utveckling 3'!G22</f>
        <v>45.224994346875704</v>
      </c>
      <c r="H43" s="31">
        <f>'Regional utveckling 3'!H22</f>
        <v>2216.02472299691</v>
      </c>
      <c r="I43" s="31">
        <f>'Regional utveckling 3'!I22</f>
        <v>188.43747644531544</v>
      </c>
      <c r="J43" s="31">
        <f>'Regional utveckling 3'!J22</f>
        <v>3143.1371071078615</v>
      </c>
      <c r="K43" s="31">
        <f>'Regional utveckling 3'!K22</f>
        <v>3582.8508420712969</v>
      </c>
      <c r="L43" s="34"/>
      <c r="M43" s="34"/>
      <c r="V43" s="30"/>
      <c r="W43" s="30"/>
      <c r="X43" s="30"/>
      <c r="Y43" s="30"/>
      <c r="Z43" s="30"/>
      <c r="AA43" s="30"/>
      <c r="AB43" s="30"/>
      <c r="AC43" s="30"/>
    </row>
    <row r="44" spans="1:29" x14ac:dyDescent="0.4">
      <c r="C44" s="33">
        <f>'Regional utveckling 3'!C23</f>
        <v>0</v>
      </c>
      <c r="D44" s="34" t="str">
        <f>'Regional utveckling 3'!D23</f>
        <v>Västerbotten</v>
      </c>
      <c r="E44" s="31">
        <f>'Regional utveckling 3'!E23</f>
        <v>170.10803669990409</v>
      </c>
      <c r="F44" s="31">
        <f>'Regional utveckling 3'!F23</f>
        <v>416.22179192529723</v>
      </c>
      <c r="G44" s="31">
        <f>'Regional utveckling 3'!G23</f>
        <v>28.954559438281546</v>
      </c>
      <c r="H44" s="31">
        <f>'Regional utveckling 3'!H23</f>
        <v>937.40386181436509</v>
      </c>
      <c r="I44" s="31">
        <f>'Regional utveckling 3'!I23</f>
        <v>76.005718525489058</v>
      </c>
      <c r="J44" s="31">
        <f>'Regional utveckling 3'!J23</f>
        <v>1628.6939684033371</v>
      </c>
      <c r="K44" s="31">
        <f>'Regional utveckling 3'!K23</f>
        <v>3582.8508420712969</v>
      </c>
      <c r="L44" s="34"/>
      <c r="M44" s="34"/>
      <c r="V44" s="30"/>
      <c r="W44" s="30"/>
      <c r="X44" s="30"/>
      <c r="Y44" s="30"/>
      <c r="Z44" s="30"/>
      <c r="AA44" s="30"/>
      <c r="AB44" s="30"/>
      <c r="AC44" s="30"/>
    </row>
    <row r="45" spans="1:29" x14ac:dyDescent="0.4">
      <c r="C45" s="33">
        <f>'Regional utveckling 3'!C24</f>
        <v>0</v>
      </c>
      <c r="D45" s="34" t="str">
        <f>'Regional utveckling 3'!D24</f>
        <v>Norrbotten</v>
      </c>
      <c r="E45" s="31">
        <f>'Regional utveckling 3'!E24</f>
        <v>224.73984356501603</v>
      </c>
      <c r="F45" s="31">
        <f>'Regional utveckling 3'!F24</f>
        <v>569.87603189700496</v>
      </c>
      <c r="G45" s="31">
        <f>'Regional utveckling 3'!G24</f>
        <v>36.118903430091862</v>
      </c>
      <c r="H45" s="31">
        <f>'Regional utveckling 3'!H24</f>
        <v>682.24595367951292</v>
      </c>
      <c r="I45" s="31">
        <f>'Regional utveckling 3'!I24</f>
        <v>40.132114922324291</v>
      </c>
      <c r="J45" s="31">
        <f>'Regional utveckling 3'!J24</f>
        <v>1553.1128474939501</v>
      </c>
      <c r="K45" s="31">
        <f>'Regional utveckling 3'!K24</f>
        <v>3582.8508420712969</v>
      </c>
      <c r="L45" s="34"/>
      <c r="M45" s="34"/>
      <c r="X45" s="30"/>
      <c r="Y45" s="30"/>
      <c r="Z45" s="30"/>
      <c r="AA45" s="30"/>
      <c r="AB45" s="30"/>
      <c r="AC45" s="30"/>
    </row>
    <row r="46" spans="1:29" x14ac:dyDescent="0.4">
      <c r="C46" s="33">
        <f>'Regional utveckling 3'!C25</f>
        <v>0</v>
      </c>
      <c r="D46" s="251" t="str">
        <f>'Regional utveckling 3'!D25</f>
        <v>Riket</v>
      </c>
      <c r="E46" s="252">
        <f>'Regional utveckling 3'!E25</f>
        <v>195.66581833238354</v>
      </c>
      <c r="F46" s="252">
        <f>'Regional utveckling 3'!F25</f>
        <v>380.44590781377775</v>
      </c>
      <c r="G46" s="252">
        <f>'Regional utveckling 3'!G25</f>
        <v>28.091476192570763</v>
      </c>
      <c r="H46" s="252">
        <f>'Regional utveckling 3'!H25</f>
        <v>2862.1978421347567</v>
      </c>
      <c r="I46" s="252">
        <f>'Regional utveckling 3'!I25</f>
        <v>116.44979759780779</v>
      </c>
      <c r="J46" s="252">
        <f>'Regional utveckling 3'!J25</f>
        <v>3582.8508420712969</v>
      </c>
      <c r="K46" s="31">
        <f>'Regional utveckling 3'!K25</f>
        <v>3582.8508420712969</v>
      </c>
      <c r="L46" s="34"/>
      <c r="M46" s="34"/>
      <c r="X46" s="30"/>
      <c r="Y46" s="30"/>
      <c r="Z46" s="30"/>
      <c r="AA46" s="30"/>
      <c r="AB46" s="30"/>
      <c r="AC46" s="30"/>
    </row>
    <row r="47" spans="1:29" x14ac:dyDescent="0.4">
      <c r="C47" s="33">
        <f>'Regional utveckling 3'!C26</f>
        <v>2021</v>
      </c>
      <c r="D47" s="34" t="str">
        <f>'Regional utveckling 3'!D26</f>
        <v>Stockholm</v>
      </c>
      <c r="E47" s="31">
        <f>'Regional utveckling 3'!E26</f>
        <v>64.178500699131604</v>
      </c>
      <c r="F47" s="31">
        <f>'Regional utveckling 3'!F26</f>
        <v>204.54309255078073</v>
      </c>
      <c r="G47" s="31">
        <f>'Regional utveckling 3'!G26</f>
        <v>33.952497144056721</v>
      </c>
      <c r="H47" s="31">
        <f>'Regional utveckling 3'!H26</f>
        <v>4293.7487241935141</v>
      </c>
      <c r="I47" s="31">
        <f>'Regional utveckling 3'!I26</f>
        <v>1.2421645296606116</v>
      </c>
      <c r="J47" s="31">
        <f>'Regional utveckling 3'!J26</f>
        <v>4597.664979117144</v>
      </c>
      <c r="K47" s="34">
        <f>'Regional utveckling 3'!K26</f>
        <v>0</v>
      </c>
      <c r="L47" s="34"/>
      <c r="M47" s="34"/>
      <c r="X47" s="30"/>
      <c r="Y47" s="30"/>
      <c r="Z47" s="30"/>
      <c r="AA47" s="30"/>
      <c r="AB47" s="30"/>
      <c r="AC47" s="30"/>
    </row>
    <row r="48" spans="1:29" x14ac:dyDescent="0.4">
      <c r="C48" s="33">
        <f>'Regional utveckling 3'!C27</f>
        <v>0</v>
      </c>
      <c r="D48" s="34" t="str">
        <f>'Regional utveckling 3'!D27</f>
        <v>Uppsala</v>
      </c>
      <c r="E48" s="31">
        <f>'Regional utveckling 3'!E27</f>
        <v>215.17570995326889</v>
      </c>
      <c r="F48" s="31">
        <f>'Regional utveckling 3'!F27</f>
        <v>217.70718889389559</v>
      </c>
      <c r="G48" s="31">
        <f>'Regional utveckling 3'!G27</f>
        <v>32.909226228147006</v>
      </c>
      <c r="H48" s="31">
        <f>'Regional utveckling 3'!H27</f>
        <v>3047.9006445145383</v>
      </c>
      <c r="I48" s="31">
        <f>'Regional utveckling 3'!I27</f>
        <v>53.161057753160549</v>
      </c>
      <c r="J48" s="31">
        <f>'Regional utveckling 3'!J27</f>
        <v>3566.8538273430104</v>
      </c>
      <c r="K48" s="34">
        <f>'Regional utveckling 3'!K27</f>
        <v>0</v>
      </c>
      <c r="L48" s="34"/>
      <c r="M48" s="34"/>
      <c r="X48" s="30"/>
      <c r="Y48" s="30"/>
      <c r="Z48" s="30"/>
      <c r="AA48" s="30"/>
      <c r="AB48" s="30"/>
      <c r="AC48" s="30"/>
    </row>
    <row r="49" spans="3:29" x14ac:dyDescent="0.4">
      <c r="C49" s="33">
        <f>'Regional utveckling 3'!C28</f>
        <v>0</v>
      </c>
      <c r="D49" s="34" t="str">
        <f>'Regional utveckling 3'!D28</f>
        <v>Sörmland</v>
      </c>
      <c r="E49" s="31">
        <f>'Regional utveckling 3'!E28</f>
        <v>255.13500617956865</v>
      </c>
      <c r="F49" s="31">
        <f>'Regional utveckling 3'!F28</f>
        <v>424.1205297530492</v>
      </c>
      <c r="G49" s="31">
        <f>'Regional utveckling 3'!G28</f>
        <v>23.194091470869878</v>
      </c>
      <c r="H49" s="31">
        <f>'Regional utveckling 3'!H28</f>
        <v>1186.2121066530594</v>
      </c>
      <c r="I49" s="31">
        <f>'Regional utveckling 3'!I28</f>
        <v>135.85110718652356</v>
      </c>
      <c r="J49" s="31">
        <f>'Regional utveckling 3'!J28</f>
        <v>2024.5128412430709</v>
      </c>
      <c r="K49" s="34">
        <f>'Regional utveckling 3'!K28</f>
        <v>0</v>
      </c>
      <c r="L49" s="34"/>
      <c r="M49" s="34"/>
      <c r="X49" s="30"/>
      <c r="Y49" s="30"/>
      <c r="Z49" s="30"/>
      <c r="AA49" s="30"/>
      <c r="AB49" s="30"/>
      <c r="AC49" s="30"/>
    </row>
    <row r="50" spans="3:29" x14ac:dyDescent="0.4">
      <c r="C50" s="33">
        <f>'Regional utveckling 3'!C29</f>
        <v>0</v>
      </c>
      <c r="D50" s="34" t="str">
        <f>'Regional utveckling 3'!D29</f>
        <v>Östergötland</v>
      </c>
      <c r="E50" s="31">
        <f>'Regional utveckling 3'!E29</f>
        <v>136.25602507110861</v>
      </c>
      <c r="F50" s="31">
        <f>'Regional utveckling 3'!F29</f>
        <v>372.57506855381263</v>
      </c>
      <c r="G50" s="31">
        <f>'Regional utveckling 3'!G29</f>
        <v>17.032003133888576</v>
      </c>
      <c r="H50" s="31">
        <f>'Regional utveckling 3'!H29</f>
        <v>2060.872379200518</v>
      </c>
      <c r="I50" s="31">
        <f>'Regional utveckling 3'!I29</f>
        <v>17.032003133888576</v>
      </c>
      <c r="J50" s="31">
        <f>'Regional utveckling 3'!J29</f>
        <v>2603.767479093216</v>
      </c>
      <c r="K50" s="34">
        <f>'Regional utveckling 3'!K29</f>
        <v>0</v>
      </c>
      <c r="L50" s="34"/>
      <c r="M50" s="34"/>
      <c r="X50" s="30"/>
      <c r="Y50" s="30"/>
      <c r="Z50" s="30"/>
      <c r="AA50" s="30"/>
      <c r="AB50" s="30"/>
      <c r="AC50" s="30"/>
    </row>
    <row r="51" spans="3:29" x14ac:dyDescent="0.4">
      <c r="C51" s="33">
        <f>'Regional utveckling 3'!C30</f>
        <v>0</v>
      </c>
      <c r="D51" s="34" t="str">
        <f>'Regional utveckling 3'!D30</f>
        <v>Jönköping</v>
      </c>
      <c r="E51" s="31">
        <f>'Regional utveckling 3'!E30</f>
        <v>209.80050667458534</v>
      </c>
      <c r="F51" s="31">
        <f>'Regional utveckling 3'!F30</f>
        <v>464.01865540341737</v>
      </c>
      <c r="G51" s="31">
        <f>'Regional utveckling 3'!G30</f>
        <v>21.972062092714076</v>
      </c>
      <c r="H51" s="31">
        <f>'Regional utveckling 3'!H30</f>
        <v>2511.9567764204612</v>
      </c>
      <c r="I51" s="31">
        <f>'Regional utveckling 3'!I30</f>
        <v>157.40832983212735</v>
      </c>
      <c r="J51" s="31">
        <f>'Regional utveckling 3'!J30</f>
        <v>3365.1563304233046</v>
      </c>
      <c r="K51" s="34">
        <f>'Regional utveckling 3'!K30</f>
        <v>0</v>
      </c>
      <c r="L51" s="34"/>
      <c r="M51" s="34"/>
      <c r="X51" s="30"/>
      <c r="Y51" s="30"/>
      <c r="Z51" s="30"/>
      <c r="AA51" s="30"/>
      <c r="AB51" s="30"/>
      <c r="AC51" s="30"/>
    </row>
    <row r="52" spans="3:29" x14ac:dyDescent="0.4">
      <c r="C52" s="33">
        <f>'Regional utveckling 3'!C31</f>
        <v>0</v>
      </c>
      <c r="D52" s="34" t="str">
        <f>'Regional utveckling 3'!D31</f>
        <v>Kronoberg</v>
      </c>
      <c r="E52" s="31">
        <f>'Regional utveckling 3'!E31</f>
        <v>221.30421953378578</v>
      </c>
      <c r="F52" s="31">
        <f>'Regional utveckling 3'!F31</f>
        <v>329.49739352808103</v>
      </c>
      <c r="G52" s="31">
        <f>'Regional utveckling 3'!G31</f>
        <v>39.34297236156192</v>
      </c>
      <c r="H52" s="31">
        <f>'Regional utveckling 3'!H31</f>
        <v>2099.9311497983676</v>
      </c>
      <c r="I52" s="31">
        <f>'Regional utveckling 3'!I31</f>
        <v>157.37188944624768</v>
      </c>
      <c r="J52" s="31">
        <f>'Regional utveckling 3'!J31</f>
        <v>2847.4476246680438</v>
      </c>
      <c r="K52" s="34">
        <f>'Regional utveckling 3'!K31</f>
        <v>0</v>
      </c>
      <c r="L52" s="34"/>
      <c r="M52" s="34"/>
    </row>
    <row r="53" spans="3:29" x14ac:dyDescent="0.4">
      <c r="C53" s="33">
        <f>'Regional utveckling 3'!C32</f>
        <v>0</v>
      </c>
      <c r="D53" s="34" t="str">
        <f>'Regional utveckling 3'!D32</f>
        <v>Kalmar</v>
      </c>
      <c r="E53" s="31">
        <f>'Regional utveckling 3'!E32</f>
        <v>101.14291493880854</v>
      </c>
      <c r="F53" s="31">
        <f>'Regional utveckling 3'!F32</f>
        <v>299.38302821887328</v>
      </c>
      <c r="G53" s="31">
        <f>'Regional utveckling 3'!G32</f>
        <v>20.228582987761708</v>
      </c>
      <c r="H53" s="31">
        <f>'Regional utveckling 3'!H32</f>
        <v>2714.675836957621</v>
      </c>
      <c r="I53" s="31">
        <f>'Regional utveckling 3'!I32</f>
        <v>319.61161120663496</v>
      </c>
      <c r="J53" s="31">
        <f>'Regional utveckling 3'!J32</f>
        <v>3455.0419743096995</v>
      </c>
      <c r="K53" s="34">
        <f>'Regional utveckling 3'!K32</f>
        <v>0</v>
      </c>
      <c r="L53" s="34"/>
      <c r="M53" s="34"/>
    </row>
    <row r="54" spans="3:29" x14ac:dyDescent="0.4">
      <c r="C54" s="33">
        <f>'Regional utveckling 3'!C33</f>
        <v>0</v>
      </c>
      <c r="D54" s="34" t="str">
        <f>'Regional utveckling 3'!D33</f>
        <v>Blekinge</v>
      </c>
      <c r="E54" s="31">
        <f>'Regional utveckling 3'!E33</f>
        <v>188.75403461748996</v>
      </c>
      <c r="F54" s="31">
        <f>'Regional utveckling 3'!F33</f>
        <v>383.79987038889624</v>
      </c>
      <c r="G54" s="31">
        <f>'Regional utveckling 3'!G33</f>
        <v>69.209812693079641</v>
      </c>
      <c r="H54" s="31">
        <f>'Regional utveckling 3'!H33</f>
        <v>1906.4157496366483</v>
      </c>
      <c r="I54" s="31">
        <f>'Regional utveckling 3'!I33</f>
        <v>207.62943807923895</v>
      </c>
      <c r="J54" s="31">
        <f>'Regional utveckling 3'!J33</f>
        <v>2755.8089054153534</v>
      </c>
      <c r="K54" s="34">
        <f>'Regional utveckling 3'!K33</f>
        <v>0</v>
      </c>
      <c r="L54" s="34"/>
      <c r="M54" s="34"/>
    </row>
    <row r="55" spans="3:29" x14ac:dyDescent="0.4">
      <c r="C55" s="33">
        <f>'Regional utveckling 3'!C34</f>
        <v>0</v>
      </c>
      <c r="D55" s="34" t="str">
        <f>'Regional utveckling 3'!D34</f>
        <v>Skåne</v>
      </c>
      <c r="E55" s="31">
        <f>'Regional utveckling 3'!E34</f>
        <v>238.15890332816372</v>
      </c>
      <c r="F55" s="31">
        <f>'Regional utveckling 3'!F34</f>
        <v>382.90817690785605</v>
      </c>
      <c r="G55" s="31">
        <f>'Regional utveckling 3'!G34</f>
        <v>29.948125568212205</v>
      </c>
      <c r="H55" s="31">
        <f>'Regional utveckling 3'!H34</f>
        <v>2253.9529743123517</v>
      </c>
      <c r="I55" s="31">
        <f>'Regional utveckling 3'!I34</f>
        <v>34.939479829580904</v>
      </c>
      <c r="J55" s="31">
        <f>'Regional utveckling 3'!J34</f>
        <v>2939.907659946165</v>
      </c>
      <c r="K55" s="34">
        <f>'Regional utveckling 3'!K34</f>
        <v>0</v>
      </c>
      <c r="L55" s="34"/>
      <c r="M55" s="34"/>
    </row>
    <row r="56" spans="3:29" x14ac:dyDescent="0.4">
      <c r="C56" s="33">
        <f>'Regional utveckling 3'!C35</f>
        <v>0</v>
      </c>
      <c r="D56" s="34" t="str">
        <f>'Regional utveckling 3'!D35</f>
        <v>Halland</v>
      </c>
      <c r="E56" s="31">
        <f>'Regional utveckling 3'!E35</f>
        <v>139.29037067625197</v>
      </c>
      <c r="F56" s="31">
        <f>'Regional utveckling 3'!F35</f>
        <v>317.17284969859776</v>
      </c>
      <c r="G56" s="31">
        <f>'Regional utveckling 3'!G35</f>
        <v>8.9650376877702111</v>
      </c>
      <c r="H56" s="31">
        <f>'Regional utveckling 3'!H35</f>
        <v>2036.3108522438374</v>
      </c>
      <c r="I56" s="31">
        <f>'Regional utveckling 3'!I35</f>
        <v>88.033966312312074</v>
      </c>
      <c r="J56" s="31">
        <f>'Regional utveckling 3'!J35</f>
        <v>2589.7730766187697</v>
      </c>
      <c r="K56" s="34">
        <f>'Regional utveckling 3'!K35</f>
        <v>0</v>
      </c>
      <c r="L56" s="34"/>
      <c r="M56" s="34"/>
    </row>
    <row r="57" spans="3:29" x14ac:dyDescent="0.4">
      <c r="C57" s="33">
        <f>'Regional utveckling 3'!C36</f>
        <v>0</v>
      </c>
      <c r="D57" s="34" t="str">
        <f>'Regional utveckling 3'!D36</f>
        <v>Västra Götaland</v>
      </c>
      <c r="E57" s="31">
        <f>'Regional utveckling 3'!E36</f>
        <v>378.25405949707113</v>
      </c>
      <c r="F57" s="31">
        <f>'Regional utveckling 3'!F36</f>
        <v>679.71108267200964</v>
      </c>
      <c r="G57" s="31">
        <f>'Regional utveckling 3'!G36</f>
        <v>30.374947202037529</v>
      </c>
      <c r="H57" s="31">
        <f>'Regional utveckling 3'!H36</f>
        <v>3286.2254199336448</v>
      </c>
      <c r="I57" s="31">
        <f>'Regional utveckling 3'!I36</f>
        <v>216.6364158937771</v>
      </c>
      <c r="J57" s="31">
        <f>'Regional utveckling 3'!J36</f>
        <v>4591.2019251985403</v>
      </c>
      <c r="K57" s="34">
        <f>'Regional utveckling 3'!K36</f>
        <v>0</v>
      </c>
      <c r="L57" s="34"/>
      <c r="M57" s="34"/>
    </row>
    <row r="58" spans="3:29" x14ac:dyDescent="0.4">
      <c r="C58" s="33">
        <f>'Regional utveckling 3'!C37</f>
        <v>0</v>
      </c>
      <c r="D58" s="34" t="str">
        <f>'Regional utveckling 3'!D37</f>
        <v>Värmland</v>
      </c>
      <c r="E58" s="31">
        <f>'Regional utveckling 3'!E37</f>
        <v>266.25277424260088</v>
      </c>
      <c r="F58" s="31">
        <f>'Regional utveckling 3'!F37</f>
        <v>373.35024160228255</v>
      </c>
      <c r="G58" s="31">
        <f>'Regional utveckling 3'!G37</f>
        <v>23.691977092190569</v>
      </c>
      <c r="H58" s="31">
        <f>'Regional utveckling 3'!H37</f>
        <v>2224.6076921990425</v>
      </c>
      <c r="I58" s="31">
        <f>'Regional utveckling 3'!I37</f>
        <v>143.44063412971931</v>
      </c>
      <c r="J58" s="31">
        <f>'Regional utveckling 3'!J37</f>
        <v>3031.3433192658354</v>
      </c>
      <c r="K58" s="34">
        <f>'Regional utveckling 3'!K37</f>
        <v>0</v>
      </c>
      <c r="L58" s="34"/>
      <c r="M58" s="34"/>
    </row>
    <row r="59" spans="3:29" x14ac:dyDescent="0.4">
      <c r="C59" s="33">
        <f>'Regional utveckling 3'!C38</f>
        <v>0</v>
      </c>
      <c r="D59" s="34" t="str">
        <f>'Regional utveckling 3'!D38</f>
        <v>Örebro</v>
      </c>
      <c r="E59" s="31">
        <f>'Regional utveckling 3'!E38</f>
        <v>166.2364077290151</v>
      </c>
      <c r="F59" s="31">
        <f>'Regional utveckling 3'!F38</f>
        <v>417.2207880257634</v>
      </c>
      <c r="G59" s="31">
        <f>'Regional utveckling 3'!G38</f>
        <v>42.373986283866593</v>
      </c>
      <c r="H59" s="31">
        <f>'Regional utveckling 3'!H38</f>
        <v>2180.6305249159041</v>
      </c>
      <c r="I59" s="31">
        <f>'Regional utveckling 3'!I38</f>
        <v>231.42715585804061</v>
      </c>
      <c r="J59" s="31">
        <f>'Regional utveckling 3'!J38</f>
        <v>3037.8888628125897</v>
      </c>
      <c r="K59" s="34">
        <f>'Regional utveckling 3'!K38</f>
        <v>0</v>
      </c>
      <c r="L59" s="34"/>
      <c r="M59" s="34"/>
    </row>
    <row r="60" spans="3:29" x14ac:dyDescent="0.4">
      <c r="C60" s="33">
        <f>'Regional utveckling 3'!C39</f>
        <v>0</v>
      </c>
      <c r="D60" s="34" t="str">
        <f>'Regional utveckling 3'!D39</f>
        <v>Västmanland</v>
      </c>
      <c r="E60" s="31">
        <f>'Regional utveckling 3'!E39</f>
        <v>75.277721020765895</v>
      </c>
      <c r="F60" s="31">
        <f>'Regional utveckling 3'!F39</f>
        <v>276.01831040947496</v>
      </c>
      <c r="G60" s="31">
        <f>'Regional utveckling 3'!G39</f>
        <v>14.338613527764933</v>
      </c>
      <c r="H60" s="31">
        <f>'Regional utveckling 3'!H39</f>
        <v>903.33265224919069</v>
      </c>
      <c r="I60" s="31">
        <f>'Regional utveckling 3'!I39</f>
        <v>64.523760874942198</v>
      </c>
      <c r="J60" s="31">
        <f>'Regional utveckling 3'!J39</f>
        <v>1333.4910580821388</v>
      </c>
      <c r="K60" s="34">
        <f>'Regional utveckling 3'!K39</f>
        <v>0</v>
      </c>
      <c r="L60" s="34"/>
      <c r="M60" s="34"/>
    </row>
    <row r="61" spans="3:29" x14ac:dyDescent="0.4">
      <c r="C61" s="33">
        <f>'Regional utveckling 3'!C40</f>
        <v>0</v>
      </c>
      <c r="D61" s="34" t="str">
        <f>'Regional utveckling 3'!D40</f>
        <v>Dalarna</v>
      </c>
      <c r="E61" s="31">
        <f>'Regional utveckling 3'!E40</f>
        <v>176.84569692808623</v>
      </c>
      <c r="F61" s="31">
        <f>'Regional utveckling 3'!F40</f>
        <v>419.57508486859672</v>
      </c>
      <c r="G61" s="31">
        <f>'Regional utveckling 3'!G40</f>
        <v>6.9351253697288708</v>
      </c>
      <c r="H61" s="31">
        <f>'Regional utveckling 3'!H40</f>
        <v>2271.2535585862056</v>
      </c>
      <c r="I61" s="31">
        <f>'Regional utveckling 3'!I40</f>
        <v>180.31325961295067</v>
      </c>
      <c r="J61" s="31">
        <f>'Regional utveckling 3'!J40</f>
        <v>3054.9227253655677</v>
      </c>
      <c r="K61" s="34">
        <f>'Regional utveckling 3'!K40</f>
        <v>0</v>
      </c>
      <c r="L61" s="34"/>
      <c r="M61" s="34"/>
    </row>
    <row r="62" spans="3:29" x14ac:dyDescent="0.4">
      <c r="C62" s="33">
        <f>'Regional utveckling 3'!C41</f>
        <v>0</v>
      </c>
      <c r="D62" s="34" t="str">
        <f>'Regional utveckling 3'!D41</f>
        <v>Gävleborg</v>
      </c>
      <c r="E62" s="31">
        <f>'Regional utveckling 3'!E41</f>
        <v>121.6261767332599</v>
      </c>
      <c r="F62" s="31">
        <f>'Regional utveckling 3'!F41</f>
        <v>316.22805950647574</v>
      </c>
      <c r="G62" s="31">
        <f>'Regional utveckling 3'!G41</f>
        <v>41.700403451403396</v>
      </c>
      <c r="H62" s="31">
        <f>'Regional utveckling 3'!H41</f>
        <v>2029.419634634965</v>
      </c>
      <c r="I62" s="31">
        <f>'Regional utveckling 3'!I41</f>
        <v>312.7530258855254</v>
      </c>
      <c r="J62" s="31">
        <f>'Regional utveckling 3'!J41</f>
        <v>2821.7273002116294</v>
      </c>
      <c r="K62" s="34">
        <f>'Regional utveckling 3'!K41</f>
        <v>0</v>
      </c>
      <c r="L62" s="34"/>
      <c r="M62" s="34"/>
    </row>
    <row r="63" spans="3:29" x14ac:dyDescent="0.4">
      <c r="C63" s="33">
        <f>'Regional utveckling 3'!C42</f>
        <v>0</v>
      </c>
      <c r="D63" s="34" t="str">
        <f>'Regional utveckling 3'!D42</f>
        <v>Västernorrland</v>
      </c>
      <c r="E63" s="31">
        <f>'Regional utveckling 3'!E42</f>
        <v>131.04388741692023</v>
      </c>
      <c r="F63" s="31">
        <f>'Regional utveckling 3'!F42</f>
        <v>393.13166225076066</v>
      </c>
      <c r="G63" s="31">
        <f>'Regional utveckling 3'!G42</f>
        <v>28.665850372451299</v>
      </c>
      <c r="H63" s="31">
        <f>'Regional utveckling 3'!H42</f>
        <v>700.26577338416746</v>
      </c>
      <c r="I63" s="31">
        <f>'Regional utveckling 3'!I42</f>
        <v>126.94876593514148</v>
      </c>
      <c r="J63" s="31">
        <f>'Regional utveckling 3'!J42</f>
        <v>1380.0559393594413</v>
      </c>
      <c r="K63" s="34">
        <f>'Regional utveckling 3'!K42</f>
        <v>0</v>
      </c>
      <c r="L63" s="34"/>
      <c r="M63" s="34"/>
    </row>
    <row r="64" spans="3:29" x14ac:dyDescent="0.4">
      <c r="C64" s="33">
        <f>'Regional utveckling 3'!C43</f>
        <v>0</v>
      </c>
      <c r="D64" s="34" t="str">
        <f>'Regional utveckling 3'!D43</f>
        <v>Jämtland Härjedalen</v>
      </c>
      <c r="E64" s="31">
        <f>'Regional utveckling 3'!E43</f>
        <v>371.0603238069275</v>
      </c>
      <c r="F64" s="31">
        <f>'Regional utveckling 3'!F43</f>
        <v>492.22287851939359</v>
      </c>
      <c r="G64" s="31">
        <f>'Regional utveckling 3'!G43</f>
        <v>45.435958017174791</v>
      </c>
      <c r="H64" s="31">
        <f>'Regional utveckling 3'!H43</f>
        <v>2014.3274720947488</v>
      </c>
      <c r="I64" s="31">
        <f>'Regional utveckling 3'!I43</f>
        <v>196.88915140775742</v>
      </c>
      <c r="J64" s="31">
        <f>'Regional utveckling 3'!J43</f>
        <v>3119.9357838460023</v>
      </c>
      <c r="K64" s="34">
        <f>'Regional utveckling 3'!K43</f>
        <v>0</v>
      </c>
      <c r="L64" s="34"/>
      <c r="M64" s="34"/>
    </row>
    <row r="65" spans="3:13" x14ac:dyDescent="0.4">
      <c r="C65" s="33">
        <f>'Regional utveckling 3'!C44</f>
        <v>0</v>
      </c>
      <c r="D65" s="34" t="str">
        <f>'Regional utveckling 3'!D44</f>
        <v>Västerbotten</v>
      </c>
      <c r="E65" s="31">
        <f>'Regional utveckling 3'!E44</f>
        <v>240.38198883316397</v>
      </c>
      <c r="F65" s="31">
        <f>'Regional utveckling 3'!F44</f>
        <v>386.06804267144514</v>
      </c>
      <c r="G65" s="31">
        <f>'Regional utveckling 3'!G44</f>
        <v>29.137210767656239</v>
      </c>
      <c r="H65" s="31">
        <f>'Regional utveckling 3'!H44</f>
        <v>750.28317726714818</v>
      </c>
      <c r="I65" s="31">
        <f>'Regional utveckling 3'!I44</f>
        <v>112.90669172466792</v>
      </c>
      <c r="J65" s="31">
        <f>'Regional utveckling 3'!J44</f>
        <v>1518.7771112640814</v>
      </c>
      <c r="K65" s="34">
        <f>'Regional utveckling 3'!K44</f>
        <v>0</v>
      </c>
      <c r="L65" s="34"/>
      <c r="M65" s="34"/>
    </row>
    <row r="66" spans="3:13" x14ac:dyDescent="0.4">
      <c r="C66" s="33">
        <f>'Regional utveckling 3'!C45</f>
        <v>0</v>
      </c>
      <c r="D66" s="34" t="str">
        <f>'Regional utveckling 3'!D45</f>
        <v>Norrbotten</v>
      </c>
      <c r="E66" s="31">
        <f>'Regional utveckling 3'!E45</f>
        <v>224.27541020373019</v>
      </c>
      <c r="F66" s="31">
        <f>'Regional utveckling 3'!F45</f>
        <v>540.66393531256392</v>
      </c>
      <c r="G66" s="31">
        <f>'Regional utveckling 3'!G45</f>
        <v>32.039344314818599</v>
      </c>
      <c r="H66" s="31">
        <f>'Regional utveckling 3'!H45</f>
        <v>644.79180433572424</v>
      </c>
      <c r="I66" s="31">
        <f>'Regional utveckling 3'!I45</f>
        <v>44.054098432875577</v>
      </c>
      <c r="J66" s="31">
        <f>'Regional utveckling 3'!J45</f>
        <v>1485.8245925997126</v>
      </c>
      <c r="K66" s="34">
        <f>'Regional utveckling 3'!K45</f>
        <v>0</v>
      </c>
      <c r="L66" s="34"/>
      <c r="M66" s="34"/>
    </row>
    <row r="67" spans="3:13" x14ac:dyDescent="0.4">
      <c r="C67" s="33">
        <f>'Regional utveckling 3'!C46</f>
        <v>0</v>
      </c>
      <c r="D67" s="251" t="str">
        <f>'Regional utveckling 3'!D46</f>
        <v>Riket</v>
      </c>
      <c r="E67" s="252">
        <f>'Regional utveckling 3'!E46</f>
        <v>194.77047572247625</v>
      </c>
      <c r="F67" s="252">
        <f>'Regional utveckling 3'!F46</f>
        <v>383.73962701199707</v>
      </c>
      <c r="G67" s="252">
        <f>'Regional utveckling 3'!G46</f>
        <v>29.354702241644588</v>
      </c>
      <c r="H67" s="252">
        <f>'Regional utveckling 3'!H46</f>
        <v>2717.5663498708332</v>
      </c>
      <c r="I67" s="252">
        <f>'Regional utveckling 3'!I46</f>
        <v>105.46491621142511</v>
      </c>
      <c r="J67" s="252">
        <f>'Regional utveckling 3'!J46</f>
        <v>3430.8960710583756</v>
      </c>
      <c r="K67" s="34">
        <f>'Regional utveckling 3'!K46</f>
        <v>0</v>
      </c>
      <c r="L67" s="34"/>
      <c r="M67" s="34"/>
    </row>
    <row r="68" spans="3:13" x14ac:dyDescent="0.4">
      <c r="C68" s="34"/>
      <c r="D68" s="34"/>
      <c r="E68" s="34"/>
      <c r="F68" s="34"/>
      <c r="G68" s="34"/>
      <c r="H68" s="34"/>
      <c r="I68" s="34"/>
      <c r="J68" s="34"/>
      <c r="K68" s="34"/>
      <c r="L68" s="34"/>
      <c r="M68" s="34"/>
    </row>
  </sheetData>
  <hyperlinks>
    <hyperlink ref="A16" location="'Regional utveckling'!A1" display="Regional utveckling" xr:uid="{BB01AF11-83D6-4A7E-9B02-70B807441CAA}"/>
    <hyperlink ref="A15" location="'Läkemedel'!A1" display="Läkemedel" xr:uid="{831F82BA-1689-4D75-A743-BB20B0D7DD68}"/>
    <hyperlink ref="A14" location="'Övrig hälso- och sjukvård'!A1" display="Övrig hälso- och sjukvård" xr:uid="{4F736FB3-595D-42DD-8F64-E340B6D6F610}"/>
    <hyperlink ref="A13" location="'Tandvård'!A1" display="Tandvård" xr:uid="{71403DFD-62EC-49F3-B930-48EDEA8FAEED}"/>
    <hyperlink ref="A12" location="'Specialiserad psykiatrisk vård'!A1" display="Specialiserad psykiatrisk vård" xr:uid="{CD46E176-7A22-40E2-A80E-747115B26515}"/>
    <hyperlink ref="A11" location="'Specialiserad somatisk vård'!A1" display="Specialiserad somatisk vård" xr:uid="{F4396F2F-DA30-4E6D-90E8-70B114859538}"/>
    <hyperlink ref="A10" location="'Vårdcentraler'!A1" display="Vårdcentraler" xr:uid="{24567964-41E9-4DFE-8B6F-668F5F1963A7}"/>
    <hyperlink ref="A9" location="'Primärvård'!A1" display="Primärvård" xr:uid="{E3108FD4-8D2A-47B5-8E57-FB8F80E52B62}"/>
    <hyperlink ref="A8" location="'Vårdplatser'!A1" display="Vårdplatser" xr:uid="{A7B3AB64-BB45-4BE5-B97A-12FD9A35E4A5}"/>
    <hyperlink ref="A7" location="'Hälso- och sjukvård'!A1" display="Hälso- och sjukvård" xr:uid="{D96E1E90-817A-42ED-A97F-3F952D89B657}"/>
    <hyperlink ref="A6" location="'Kostnader och intäkter'!A1" display="Kostnader för" xr:uid="{F20BDAB4-3A94-4555-B4CB-A6193AEA47CE}"/>
    <hyperlink ref="A5" location="'Regionernas ekonomi'!A1" display="Regionernas ekonomi" xr:uid="{3EB4C15D-09A0-4F61-9F90-2B74B64B01D0}"/>
    <hyperlink ref="A20" location="'Trafik och infrastruktur'!A1" display="Trafik och infrastruktur, samt allmän regional utveckling" xr:uid="{0144F39E-E3F3-4E43-B003-E8405D32A467}"/>
    <hyperlink ref="A21" location="'Utbildning och kultur'!A1" display="Utbildning och kultur" xr:uid="{7A085F6B-399C-4953-B58A-464947E4FDB2}"/>
    <hyperlink ref="A4" location="Innehåll!A1" display="Innehåll" xr:uid="{2A97F54B-806F-4837-9A66-34F8E809902F}"/>
    <hyperlink ref="A17" location="'Regional utveckling 1'!A1" display="Regional utveckling 1" xr:uid="{B2B013E6-F41D-461F-9ED4-B822959ADECD}"/>
    <hyperlink ref="A18" location="'Regional utveckling 2'!A1" display="Regional utveckling 2" xr:uid="{48CC3CD8-9BA9-4089-8A12-FD94A3063F99}"/>
    <hyperlink ref="A19" location="'Regional utveckling 3'!A1" display="Regional utveckling 3" xr:uid="{AA8D0A08-C392-463A-8999-4333FDB538E8}"/>
  </hyperlinks>
  <pageMargins left="0.7" right="0.7" top="0.75" bottom="0.75" header="0.3" footer="0.3"/>
  <pageSetup paperSize="9" orientation="landscape" r:id="rId1"/>
  <rowBreaks count="2" manualBreakCount="2">
    <brk id="24" max="16383" man="1"/>
    <brk id="46" max="16383" man="1"/>
  </rowBreaks>
  <colBreaks count="1" manualBreakCount="1">
    <brk id="2" max="1048575" man="1"/>
  </colBreaks>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38">
    <tabColor theme="5" tint="0.79998168889431442"/>
  </sheetPr>
  <dimension ref="A1:K34"/>
  <sheetViews>
    <sheetView showGridLines="0" showRowColHeaders="0" zoomScaleNormal="100" zoomScaleSheetLayoutView="100" workbookViewId="0"/>
  </sheetViews>
  <sheetFormatPr defaultRowHeight="16.8" x14ac:dyDescent="0.4"/>
  <cols>
    <col min="1" max="1" width="67.296875" customWidth="1"/>
    <col min="2" max="2" width="5.19921875" customWidth="1"/>
  </cols>
  <sheetData>
    <row r="1" spans="1:11" ht="60" customHeight="1" x14ac:dyDescent="0.5">
      <c r="A1" s="256" t="s">
        <v>9</v>
      </c>
    </row>
    <row r="2" spans="1:11" x14ac:dyDescent="0.4">
      <c r="A2" s="42"/>
    </row>
    <row r="3" spans="1:11" x14ac:dyDescent="0.4">
      <c r="A3" s="254"/>
      <c r="C3" s="3" t="s">
        <v>488</v>
      </c>
    </row>
    <row r="4" spans="1:11" x14ac:dyDescent="0.4">
      <c r="A4" s="261" t="s">
        <v>14</v>
      </c>
      <c r="C4" s="253" t="s">
        <v>489</v>
      </c>
      <c r="D4" s="218"/>
      <c r="E4" s="218"/>
      <c r="F4" s="218"/>
      <c r="G4" s="218"/>
      <c r="H4" s="218"/>
      <c r="I4" s="218"/>
    </row>
    <row r="5" spans="1:11" x14ac:dyDescent="0.4">
      <c r="A5" s="255" t="s">
        <v>0</v>
      </c>
      <c r="C5" s="210"/>
      <c r="D5" s="210"/>
      <c r="E5" s="210"/>
      <c r="F5" s="210"/>
      <c r="G5" s="210"/>
      <c r="H5" s="210"/>
      <c r="I5" s="210"/>
    </row>
    <row r="6" spans="1:11" x14ac:dyDescent="0.4">
      <c r="A6" s="11" t="s">
        <v>2</v>
      </c>
      <c r="C6" s="210"/>
      <c r="D6" s="210"/>
      <c r="E6" s="210"/>
      <c r="F6" s="210"/>
      <c r="G6" s="210"/>
      <c r="H6" s="210"/>
      <c r="I6" s="210"/>
      <c r="J6" s="37"/>
      <c r="K6" s="37"/>
    </row>
    <row r="7" spans="1:11" x14ac:dyDescent="0.4">
      <c r="A7" s="11" t="s">
        <v>4</v>
      </c>
      <c r="C7" s="210"/>
      <c r="D7" s="210"/>
      <c r="E7" s="210"/>
      <c r="F7" s="210"/>
      <c r="G7" s="210"/>
      <c r="H7" s="210"/>
      <c r="I7" s="210"/>
      <c r="J7" s="37"/>
      <c r="K7" s="37"/>
    </row>
    <row r="8" spans="1:11" x14ac:dyDescent="0.4">
      <c r="A8" s="11" t="s">
        <v>6</v>
      </c>
      <c r="C8" s="210"/>
      <c r="D8" s="210"/>
      <c r="E8" s="210"/>
      <c r="F8" s="210"/>
      <c r="G8" s="210"/>
      <c r="H8" s="210"/>
      <c r="I8" s="210"/>
      <c r="J8" s="37"/>
      <c r="K8" s="37"/>
    </row>
    <row r="9" spans="1:11" x14ac:dyDescent="0.4">
      <c r="A9" s="11" t="s">
        <v>8</v>
      </c>
      <c r="C9" s="210"/>
      <c r="D9" s="210"/>
      <c r="E9" s="210"/>
      <c r="F9" s="210"/>
      <c r="G9" s="210"/>
      <c r="H9" s="210"/>
      <c r="I9" s="210"/>
      <c r="J9" s="37"/>
      <c r="K9" s="37"/>
    </row>
    <row r="10" spans="1:11" x14ac:dyDescent="0.4">
      <c r="A10" s="11" t="s">
        <v>10</v>
      </c>
      <c r="C10" s="210"/>
      <c r="D10" s="210"/>
      <c r="E10" s="210"/>
      <c r="F10" s="210"/>
      <c r="G10" s="210"/>
      <c r="H10" s="210"/>
      <c r="I10" s="210"/>
      <c r="J10" s="37"/>
      <c r="K10" s="37"/>
    </row>
    <row r="11" spans="1:11" x14ac:dyDescent="0.4">
      <c r="A11" s="11" t="s">
        <v>12</v>
      </c>
      <c r="C11" s="210"/>
      <c r="D11" s="210"/>
      <c r="E11" s="210"/>
      <c r="F11" s="210"/>
      <c r="G11" s="210"/>
      <c r="H11" s="210"/>
      <c r="I11" s="210"/>
      <c r="J11" s="37"/>
      <c r="K11" s="37"/>
    </row>
    <row r="12" spans="1:11" x14ac:dyDescent="0.4">
      <c r="A12" s="11" t="s">
        <v>13</v>
      </c>
      <c r="C12" s="210"/>
      <c r="D12" s="210"/>
      <c r="E12" s="210"/>
      <c r="F12" s="210"/>
      <c r="G12" s="210"/>
      <c r="H12" s="210"/>
      <c r="I12" s="210"/>
      <c r="J12" s="37"/>
      <c r="K12" s="37"/>
    </row>
    <row r="13" spans="1:11" x14ac:dyDescent="0.4">
      <c r="A13" s="11" t="s">
        <v>1</v>
      </c>
      <c r="C13" s="210"/>
      <c r="D13" s="210"/>
      <c r="E13" s="210"/>
      <c r="F13" s="210"/>
      <c r="G13" s="210"/>
      <c r="H13" s="210"/>
      <c r="I13" s="210"/>
      <c r="J13" s="37"/>
      <c r="K13" s="37"/>
    </row>
    <row r="14" spans="1:11" x14ac:dyDescent="0.4">
      <c r="A14" s="11" t="s">
        <v>3</v>
      </c>
      <c r="C14" s="210"/>
      <c r="D14" s="210"/>
      <c r="E14" s="210"/>
      <c r="F14" s="210"/>
      <c r="G14" s="210"/>
      <c r="H14" s="210"/>
      <c r="I14" s="210"/>
      <c r="J14" s="37"/>
      <c r="K14" s="37"/>
    </row>
    <row r="15" spans="1:11" x14ac:dyDescent="0.4">
      <c r="A15" s="11" t="s">
        <v>5</v>
      </c>
      <c r="C15" s="37"/>
      <c r="D15" s="37"/>
      <c r="E15" s="37"/>
      <c r="F15" s="37"/>
      <c r="G15" s="37"/>
      <c r="H15" s="37"/>
      <c r="I15" s="37"/>
      <c r="J15" s="37"/>
      <c r="K15" s="37"/>
    </row>
    <row r="16" spans="1:11" x14ac:dyDescent="0.4">
      <c r="A16" s="11" t="s">
        <v>7</v>
      </c>
      <c r="C16" s="37"/>
      <c r="D16" s="37"/>
      <c r="E16" s="37"/>
      <c r="F16" s="37"/>
      <c r="G16" s="37"/>
      <c r="H16" s="37"/>
      <c r="I16" s="37"/>
      <c r="J16" s="37"/>
      <c r="K16" s="37"/>
    </row>
    <row r="17" spans="1:11" x14ac:dyDescent="0.4">
      <c r="A17" s="18" t="s">
        <v>9</v>
      </c>
      <c r="C17" s="37"/>
      <c r="D17" s="37"/>
      <c r="E17" s="37"/>
      <c r="F17" s="37"/>
      <c r="G17" s="37"/>
      <c r="H17" s="37"/>
      <c r="I17" s="37"/>
      <c r="J17" s="37"/>
      <c r="K17" s="37"/>
    </row>
    <row r="18" spans="1:11" x14ac:dyDescent="0.4">
      <c r="A18" s="13" t="s">
        <v>143</v>
      </c>
      <c r="C18" s="37"/>
      <c r="D18" s="37"/>
      <c r="E18" s="37"/>
      <c r="F18" s="37"/>
      <c r="G18" s="37"/>
      <c r="H18" s="37"/>
      <c r="I18" s="37"/>
      <c r="J18" s="37"/>
      <c r="K18" s="37"/>
    </row>
    <row r="19" spans="1:11" x14ac:dyDescent="0.4">
      <c r="A19" s="13" t="s">
        <v>144</v>
      </c>
    </row>
    <row r="20" spans="1:11" x14ac:dyDescent="0.4">
      <c r="A20" s="59" t="s">
        <v>11</v>
      </c>
    </row>
    <row r="21" spans="1:11" x14ac:dyDescent="0.4">
      <c r="A21" s="60"/>
    </row>
    <row r="22" spans="1:11" x14ac:dyDescent="0.4">
      <c r="A22" s="60"/>
    </row>
    <row r="23" spans="1:11" x14ac:dyDescent="0.4">
      <c r="A23" s="60"/>
    </row>
    <row r="24" spans="1:11" x14ac:dyDescent="0.4">
      <c r="A24" s="60"/>
    </row>
    <row r="25" spans="1:11" x14ac:dyDescent="0.4">
      <c r="A25" s="60"/>
    </row>
    <row r="26" spans="1:11" x14ac:dyDescent="0.4">
      <c r="A26" s="60"/>
      <c r="C26" s="68" t="s">
        <v>407</v>
      </c>
    </row>
    <row r="27" spans="1:11" x14ac:dyDescent="0.4">
      <c r="A27" s="60"/>
    </row>
    <row r="28" spans="1:11" x14ac:dyDescent="0.4">
      <c r="A28" s="60"/>
    </row>
    <row r="29" spans="1:11" x14ac:dyDescent="0.4">
      <c r="A29" s="60"/>
    </row>
    <row r="30" spans="1:11" x14ac:dyDescent="0.4">
      <c r="A30" s="60"/>
    </row>
    <row r="31" spans="1:11" x14ac:dyDescent="0.4">
      <c r="A31" s="60"/>
    </row>
    <row r="32" spans="1:11" x14ac:dyDescent="0.4">
      <c r="A32" s="60"/>
    </row>
    <row r="33" spans="1:1" x14ac:dyDescent="0.4">
      <c r="A33" s="60"/>
    </row>
    <row r="34" spans="1:1" x14ac:dyDescent="0.4">
      <c r="A34" s="60"/>
    </row>
  </sheetData>
  <hyperlinks>
    <hyperlink ref="A16" location="'Regional utveckling'!A1" display="Regional utveckling" xr:uid="{00000000-0004-0000-4000-000000000000}"/>
    <hyperlink ref="A15" location="'Läkemedel'!A1" display="Läkemedel" xr:uid="{00000000-0004-0000-4000-000001000000}"/>
    <hyperlink ref="A14" location="'Övrig hälso- och sjukvård'!A1" display="Övrig hälso- och sjukvård" xr:uid="{00000000-0004-0000-4000-000002000000}"/>
    <hyperlink ref="A13" location="'Tandvård'!A1" display="Tandvård" xr:uid="{00000000-0004-0000-4000-000003000000}"/>
    <hyperlink ref="A12" location="'Specialiserad psykiatrisk vård'!A1" display="Specialiserad psykiatrisk vård" xr:uid="{00000000-0004-0000-4000-000004000000}"/>
    <hyperlink ref="A11" location="'Specialiserad somatisk vård'!A1" display="Specialiserad somatisk vård" xr:uid="{00000000-0004-0000-4000-000005000000}"/>
    <hyperlink ref="A10" location="'Vårdcentraler'!A1" display="Vårdcentraler" xr:uid="{00000000-0004-0000-4000-000006000000}"/>
    <hyperlink ref="A9" location="'Primärvård'!A1" display="Primärvård" xr:uid="{00000000-0004-0000-4000-000007000000}"/>
    <hyperlink ref="A8" location="'Vårdplatser'!A1" display="Vårdplatser" xr:uid="{00000000-0004-0000-4000-000008000000}"/>
    <hyperlink ref="A7" location="'Hälso- och sjukvård'!A1" display="Hälso- och sjukvård" xr:uid="{00000000-0004-0000-4000-000009000000}"/>
    <hyperlink ref="A6" location="'Kostnader och intäkter'!A1" display="Kostnader för" xr:uid="{00000000-0004-0000-4000-00000A000000}"/>
    <hyperlink ref="A5" location="'Regionernas ekonomi'!A1" display="Regionernas ekonomi" xr:uid="{00000000-0004-0000-4000-00000B000000}"/>
    <hyperlink ref="A17" location="'Trafik och infrastruktur'!A1" display="Trafik och infrastruktur, samt allmän regional utveckling" xr:uid="{00000000-0004-0000-4000-00000C000000}"/>
    <hyperlink ref="A20" location="'Utbildning och kultur'!A1" display="Utbildning och kultur" xr:uid="{00000000-0004-0000-4000-00000D000000}"/>
    <hyperlink ref="A4" location="Innehåll!A1" display="Innehåll" xr:uid="{00000000-0004-0000-4000-00000E000000}"/>
    <hyperlink ref="A18" location="'Trafik och infrastruktur 1'!A1" display="Trafik och infrastruktur 1" xr:uid="{C3276800-05BE-49E4-BEDD-7BC3E4BB4B78}"/>
    <hyperlink ref="A19" location="'Trafik och infrastruktur 2'!A1" display="Trafik och infrastruktur 2" xr:uid="{86509F36-41B7-469A-A80C-9CF7D3A7DD0E}"/>
    <hyperlink ref="C26" r:id="rId1" xr:uid="{99FB894A-4CF6-4B67-BFA0-F403D07E0C8A}"/>
  </hyperlinks>
  <pageMargins left="0.7" right="0.7" top="0.75" bottom="0.75" header="0.3" footer="0.3"/>
  <pageSetup paperSize="9" orientation="landscape" r:id="rId2"/>
  <colBreaks count="1" manualBreakCount="1">
    <brk id="1" max="1048575" man="1"/>
  </colBreaks>
  <drawing r:id="rId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68">
    <tabColor theme="5" tint="0.79998168889431442"/>
  </sheetPr>
  <dimension ref="A1:P34"/>
  <sheetViews>
    <sheetView showGridLines="0" showRowColHeaders="0" zoomScaleNormal="100" zoomScaleSheetLayoutView="100" workbookViewId="0"/>
  </sheetViews>
  <sheetFormatPr defaultRowHeight="16.8" x14ac:dyDescent="0.4"/>
  <cols>
    <col min="1" max="1" width="67.09765625" customWidth="1"/>
    <col min="2" max="2" width="5.19921875" customWidth="1"/>
    <col min="3" max="3" width="46.69921875" customWidth="1"/>
    <col min="4" max="4" width="11.19921875" customWidth="1"/>
    <col min="5" max="5" width="8.5" customWidth="1"/>
    <col min="6" max="6" width="11.19921875" customWidth="1"/>
    <col min="7" max="7" width="8.5" customWidth="1"/>
    <col min="9" max="11" width="8"/>
    <col min="12" max="12" width="33.19921875" bestFit="1" customWidth="1"/>
  </cols>
  <sheetData>
    <row r="1" spans="1:16" ht="60" customHeight="1" x14ac:dyDescent="0.5">
      <c r="A1" s="256" t="s">
        <v>9</v>
      </c>
    </row>
    <row r="2" spans="1:16" x14ac:dyDescent="0.4">
      <c r="A2" s="42"/>
    </row>
    <row r="3" spans="1:16" x14ac:dyDescent="0.4">
      <c r="A3" s="254"/>
      <c r="C3" s="3" t="s">
        <v>490</v>
      </c>
    </row>
    <row r="4" spans="1:16" x14ac:dyDescent="0.4">
      <c r="A4" s="261" t="s">
        <v>14</v>
      </c>
      <c r="C4" s="3" t="s">
        <v>491</v>
      </c>
    </row>
    <row r="5" spans="1:16" x14ac:dyDescent="0.4">
      <c r="A5" s="255" t="s">
        <v>0</v>
      </c>
      <c r="C5" t="s">
        <v>354</v>
      </c>
      <c r="N5" s="1"/>
      <c r="O5" s="1"/>
      <c r="P5" s="1"/>
    </row>
    <row r="6" spans="1:16" x14ac:dyDescent="0.4">
      <c r="A6" s="11" t="s">
        <v>2</v>
      </c>
      <c r="C6" s="73"/>
      <c r="D6" s="73">
        <v>2021</v>
      </c>
      <c r="E6" s="73"/>
      <c r="F6" s="73">
        <v>2022</v>
      </c>
      <c r="G6" s="73"/>
      <c r="N6" s="1"/>
      <c r="O6" s="1"/>
      <c r="P6" s="1"/>
    </row>
    <row r="7" spans="1:16" x14ac:dyDescent="0.4">
      <c r="A7" s="11" t="s">
        <v>4</v>
      </c>
      <c r="C7" s="73" t="s">
        <v>268</v>
      </c>
      <c r="D7" s="73" t="s">
        <v>336</v>
      </c>
      <c r="E7" s="73" t="s">
        <v>335</v>
      </c>
      <c r="F7" s="73" t="s">
        <v>336</v>
      </c>
      <c r="G7" s="73" t="s">
        <v>335</v>
      </c>
      <c r="N7" s="1"/>
      <c r="O7" s="1"/>
      <c r="P7" s="1"/>
    </row>
    <row r="8" spans="1:16" x14ac:dyDescent="0.4">
      <c r="A8" s="11" t="s">
        <v>6</v>
      </c>
      <c r="C8" s="16" t="s">
        <v>229</v>
      </c>
      <c r="D8" s="16">
        <v>28404.88941548</v>
      </c>
      <c r="E8" s="16">
        <f>D8/D$17</f>
        <v>0.93312227005789505</v>
      </c>
      <c r="F8" s="16">
        <v>30114.774879100001</v>
      </c>
      <c r="G8" s="16">
        <f t="shared" ref="G8:G17" si="0">F8/F$17</f>
        <v>0.93601224905413483</v>
      </c>
      <c r="N8" s="1"/>
      <c r="O8" s="1"/>
      <c r="P8" s="1"/>
    </row>
    <row r="9" spans="1:16" x14ac:dyDescent="0.4">
      <c r="A9" s="11" t="s">
        <v>8</v>
      </c>
      <c r="C9" s="74" t="s">
        <v>370</v>
      </c>
      <c r="D9" s="74">
        <v>314.08436024000002</v>
      </c>
      <c r="E9" s="74">
        <f t="shared" ref="E9:E17" si="1">D9/D$17</f>
        <v>1.0317910657209221E-2</v>
      </c>
      <c r="F9" s="74">
        <v>440.53569266</v>
      </c>
      <c r="G9" s="74">
        <f t="shared" si="0"/>
        <v>1.3692508283084697E-2</v>
      </c>
      <c r="N9" s="1"/>
      <c r="O9" s="1"/>
      <c r="P9" s="1"/>
    </row>
    <row r="10" spans="1:16" x14ac:dyDescent="0.4">
      <c r="A10" s="11" t="s">
        <v>10</v>
      </c>
      <c r="C10" s="1" t="s">
        <v>333</v>
      </c>
      <c r="D10" s="1">
        <v>28090.805055240002</v>
      </c>
      <c r="E10" s="1">
        <f t="shared" si="1"/>
        <v>0.92280435940068584</v>
      </c>
      <c r="F10" s="1">
        <v>29674.239186440002</v>
      </c>
      <c r="G10" s="1">
        <f t="shared" si="0"/>
        <v>0.92231974077105017</v>
      </c>
      <c r="N10" s="1"/>
      <c r="O10" s="1"/>
      <c r="P10" s="1"/>
    </row>
    <row r="11" spans="1:16" x14ac:dyDescent="0.4">
      <c r="A11" s="11" t="s">
        <v>12</v>
      </c>
      <c r="C11" s="74" t="s">
        <v>334</v>
      </c>
      <c r="D11" s="74">
        <v>1114.6598523299999</v>
      </c>
      <c r="E11" s="74">
        <f t="shared" si="1"/>
        <v>3.6617425842951169E-2</v>
      </c>
      <c r="F11" s="74">
        <v>1287.2345760779999</v>
      </c>
      <c r="G11" s="74">
        <f t="shared" si="0"/>
        <v>4.0009176075601553E-2</v>
      </c>
      <c r="N11" s="1"/>
      <c r="O11" s="1"/>
      <c r="P11" s="1"/>
    </row>
    <row r="12" spans="1:16" x14ac:dyDescent="0.4">
      <c r="A12" s="11" t="s">
        <v>13</v>
      </c>
      <c r="C12" s="1" t="s">
        <v>320</v>
      </c>
      <c r="D12" s="1">
        <v>249.46175139655762</v>
      </c>
      <c r="E12" s="1">
        <f t="shared" si="1"/>
        <v>8.1950086955422316E-3</v>
      </c>
      <c r="F12" s="1">
        <v>193</v>
      </c>
      <c r="G12" s="1">
        <f t="shared" si="0"/>
        <v>5.9987286902423911E-3</v>
      </c>
      <c r="N12" s="1"/>
      <c r="O12" s="1"/>
      <c r="P12" s="1"/>
    </row>
    <row r="13" spans="1:16" x14ac:dyDescent="0.4">
      <c r="A13" s="11" t="s">
        <v>1</v>
      </c>
      <c r="C13" s="75" t="s">
        <v>321</v>
      </c>
      <c r="D13" s="75">
        <v>68.053732667600002</v>
      </c>
      <c r="E13" s="75">
        <f t="shared" si="1"/>
        <v>2.2356169948014896E-3</v>
      </c>
      <c r="F13" s="75">
        <v>76.289282749999998</v>
      </c>
      <c r="G13" s="75">
        <f t="shared" si="0"/>
        <v>2.3711850217121191E-3</v>
      </c>
      <c r="N13" s="1"/>
      <c r="O13" s="1"/>
      <c r="P13" s="1"/>
    </row>
    <row r="14" spans="1:16" x14ac:dyDescent="0.4">
      <c r="A14" s="11" t="s">
        <v>3</v>
      </c>
      <c r="C14" s="16" t="s">
        <v>322</v>
      </c>
      <c r="D14" s="16">
        <v>87.444905098199996</v>
      </c>
      <c r="E14" s="16">
        <f t="shared" si="1"/>
        <v>2.872631790840954E-3</v>
      </c>
      <c r="F14" s="16">
        <v>82.120213680000006</v>
      </c>
      <c r="G14" s="16">
        <f t="shared" si="0"/>
        <v>2.5524190769484548E-3</v>
      </c>
      <c r="N14" s="1"/>
      <c r="O14" s="1"/>
      <c r="P14" s="1"/>
    </row>
    <row r="15" spans="1:16" x14ac:dyDescent="0.4">
      <c r="A15" s="11" t="s">
        <v>5</v>
      </c>
      <c r="C15" s="75" t="s">
        <v>323</v>
      </c>
      <c r="D15" s="75">
        <v>843.46464304704989</v>
      </c>
      <c r="E15" s="75">
        <f t="shared" si="1"/>
        <v>2.7708456488646227E-2</v>
      </c>
      <c r="F15" s="75">
        <v>844.25528771000006</v>
      </c>
      <c r="G15" s="75">
        <f t="shared" si="0"/>
        <v>2.6240717182771097E-2</v>
      </c>
    </row>
    <row r="16" spans="1:16" x14ac:dyDescent="0.4">
      <c r="A16" s="11" t="s">
        <v>7</v>
      </c>
      <c r="C16" s="16" t="s">
        <v>324</v>
      </c>
      <c r="D16" s="16">
        <v>787.37947521700005</v>
      </c>
      <c r="E16" s="16">
        <f t="shared" si="1"/>
        <v>2.5866015972273958E-2</v>
      </c>
      <c r="F16" s="16">
        <v>863.04408073000002</v>
      </c>
      <c r="G16" s="16">
        <f t="shared" si="0"/>
        <v>2.6824700974191304E-2</v>
      </c>
    </row>
    <row r="17" spans="1:7" x14ac:dyDescent="0.4">
      <c r="A17" s="11" t="s">
        <v>9</v>
      </c>
      <c r="C17" s="75" t="s">
        <v>337</v>
      </c>
      <c r="D17" s="75">
        <v>30440.693922906412</v>
      </c>
      <c r="E17" s="75">
        <f t="shared" si="1"/>
        <v>1</v>
      </c>
      <c r="F17" s="75">
        <v>32173.483743969995</v>
      </c>
      <c r="G17" s="75">
        <f t="shared" si="0"/>
        <v>1</v>
      </c>
    </row>
    <row r="18" spans="1:7" x14ac:dyDescent="0.4">
      <c r="A18" s="61" t="s">
        <v>143</v>
      </c>
    </row>
    <row r="19" spans="1:7" x14ac:dyDescent="0.4">
      <c r="A19" s="13" t="s">
        <v>144</v>
      </c>
    </row>
    <row r="20" spans="1:7" x14ac:dyDescent="0.4">
      <c r="A20" s="59" t="s">
        <v>11</v>
      </c>
    </row>
    <row r="21" spans="1:7" x14ac:dyDescent="0.4">
      <c r="A21" s="60"/>
    </row>
    <row r="22" spans="1:7" x14ac:dyDescent="0.4">
      <c r="A22" s="60"/>
    </row>
    <row r="23" spans="1:7" x14ac:dyDescent="0.4">
      <c r="A23" s="60"/>
    </row>
    <row r="24" spans="1:7" x14ac:dyDescent="0.4">
      <c r="A24" s="60"/>
    </row>
    <row r="25" spans="1:7" x14ac:dyDescent="0.4">
      <c r="A25" s="60"/>
    </row>
    <row r="26" spans="1:7" x14ac:dyDescent="0.4">
      <c r="A26" s="60"/>
    </row>
    <row r="27" spans="1:7" x14ac:dyDescent="0.4">
      <c r="A27" s="60"/>
    </row>
    <row r="28" spans="1:7" x14ac:dyDescent="0.4">
      <c r="A28" s="60"/>
    </row>
    <row r="29" spans="1:7" x14ac:dyDescent="0.4">
      <c r="A29" s="60"/>
    </row>
    <row r="30" spans="1:7" x14ac:dyDescent="0.4">
      <c r="A30" s="60"/>
    </row>
    <row r="31" spans="1:7" x14ac:dyDescent="0.4">
      <c r="A31" s="60"/>
    </row>
    <row r="32" spans="1:7" x14ac:dyDescent="0.4">
      <c r="A32" s="60"/>
    </row>
    <row r="33" spans="1:1" x14ac:dyDescent="0.4">
      <c r="A33" s="60"/>
    </row>
    <row r="34" spans="1:1" x14ac:dyDescent="0.4">
      <c r="A34" s="60"/>
    </row>
  </sheetData>
  <hyperlinks>
    <hyperlink ref="A16" location="'Regional utveckling'!A1" display="Regional utveckling" xr:uid="{00000000-0004-0000-4100-000000000000}"/>
    <hyperlink ref="A15" location="'Läkemedel'!A1" display="Läkemedel" xr:uid="{00000000-0004-0000-4100-000001000000}"/>
    <hyperlink ref="A14" location="'Övrig hälso- och sjukvård'!A1" display="Övrig hälso- och sjukvård" xr:uid="{00000000-0004-0000-4100-000002000000}"/>
    <hyperlink ref="A13" location="'Tandvård'!A1" display="Tandvård" xr:uid="{00000000-0004-0000-4100-000003000000}"/>
    <hyperlink ref="A12" location="'Specialiserad psykiatrisk vård'!A1" display="Specialiserad psykiatrisk vård" xr:uid="{00000000-0004-0000-4100-000004000000}"/>
    <hyperlink ref="A11" location="'Specialiserad somatisk vård'!A1" display="Specialiserad somatisk vård" xr:uid="{00000000-0004-0000-4100-000005000000}"/>
    <hyperlink ref="A10" location="'Vårdcentraler'!A1" display="Vårdcentraler" xr:uid="{00000000-0004-0000-4100-000006000000}"/>
    <hyperlink ref="A9" location="'Primärvård'!A1" display="Primärvård" xr:uid="{00000000-0004-0000-4100-000007000000}"/>
    <hyperlink ref="A8" location="'Vårdplatser'!A1" display="Vårdplatser" xr:uid="{00000000-0004-0000-4100-000008000000}"/>
    <hyperlink ref="A7" location="'Hälso- och sjukvård'!A1" display="Hälso- och sjukvård" xr:uid="{00000000-0004-0000-4100-000009000000}"/>
    <hyperlink ref="A6" location="'Kostnader och intäkter'!A1" display="Kostnader för" xr:uid="{00000000-0004-0000-4100-00000A000000}"/>
    <hyperlink ref="A5" location="'Regionernas ekonomi'!A1" display="Regionernas ekonomi" xr:uid="{00000000-0004-0000-4100-00000B000000}"/>
    <hyperlink ref="A17" location="'Trafik och infrastruktur'!A1" display="Trafik och infrastruktur, samt allmän regional utveckling" xr:uid="{00000000-0004-0000-4100-00000C000000}"/>
    <hyperlink ref="A20" location="'Utbildning och kultur'!A1" display="Utbildning och kultur" xr:uid="{00000000-0004-0000-4100-00000D000000}"/>
    <hyperlink ref="A4" location="Innehåll!A1" display="Innehåll" xr:uid="{00000000-0004-0000-4100-00000E000000}"/>
    <hyperlink ref="A18" location="'Trafik och infrastruktur 1'!A1" display="Trafik och infrastruktur 1" xr:uid="{96B058D0-23AD-4F53-8B4F-3DE60066D099}"/>
    <hyperlink ref="A19" location="'Trafik och infrastruktur 2'!A1" display="Trafik och infrastruktur 2" xr:uid="{09DFA242-AF58-439F-AE87-01CB26BFA49B}"/>
  </hyperlinks>
  <pageMargins left="0.7" right="0.7" top="0.75" bottom="0.75" header="0.3" footer="0.3"/>
  <pageSetup paperSize="9" orientation="landscape"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69">
    <tabColor theme="5" tint="0.79998168889431442"/>
  </sheetPr>
  <dimension ref="A1:I34"/>
  <sheetViews>
    <sheetView showGridLines="0" showRowColHeaders="0" zoomScaleNormal="100" zoomScaleSheetLayoutView="100" workbookViewId="0"/>
  </sheetViews>
  <sheetFormatPr defaultRowHeight="16.8" x14ac:dyDescent="0.4"/>
  <cols>
    <col min="1" max="1" width="59.5" customWidth="1"/>
    <col min="2" max="2" width="5.19921875" customWidth="1"/>
    <col min="3" max="3" width="58.69921875" customWidth="1"/>
    <col min="4" max="4" width="10.5" customWidth="1"/>
    <col min="8" max="9" width="11.19921875" customWidth="1"/>
    <col min="10" max="10" width="43.19921875" customWidth="1"/>
  </cols>
  <sheetData>
    <row r="1" spans="1:9" ht="60" customHeight="1" x14ac:dyDescent="0.5">
      <c r="A1" s="256" t="s">
        <v>9</v>
      </c>
    </row>
    <row r="2" spans="1:9" x14ac:dyDescent="0.4">
      <c r="A2" s="42"/>
      <c r="C2" s="3" t="s">
        <v>338</v>
      </c>
    </row>
    <row r="3" spans="1:9" x14ac:dyDescent="0.4">
      <c r="A3" s="254"/>
      <c r="C3" s="21" t="s">
        <v>354</v>
      </c>
    </row>
    <row r="4" spans="1:9" x14ac:dyDescent="0.4">
      <c r="A4" s="261" t="s">
        <v>14</v>
      </c>
      <c r="C4" s="112"/>
      <c r="D4" s="349" t="s">
        <v>230</v>
      </c>
      <c r="E4" s="350"/>
      <c r="F4" s="349" t="s">
        <v>229</v>
      </c>
      <c r="G4" s="350"/>
      <c r="H4" s="100"/>
      <c r="I4" s="100"/>
    </row>
    <row r="5" spans="1:9" x14ac:dyDescent="0.4">
      <c r="A5" s="255" t="s">
        <v>0</v>
      </c>
      <c r="C5" s="95"/>
      <c r="D5" s="351"/>
      <c r="E5" s="351"/>
      <c r="F5" s="351"/>
      <c r="G5" s="351"/>
      <c r="H5" s="299" t="s">
        <v>339</v>
      </c>
      <c r="I5" s="95"/>
    </row>
    <row r="6" spans="1:9" x14ac:dyDescent="0.4">
      <c r="A6" s="11" t="s">
        <v>2</v>
      </c>
      <c r="C6" s="73" t="s">
        <v>264</v>
      </c>
      <c r="D6" s="73" t="s">
        <v>412</v>
      </c>
      <c r="E6" s="73" t="s">
        <v>422</v>
      </c>
      <c r="F6" s="73" t="s">
        <v>412</v>
      </c>
      <c r="G6" s="73" t="s">
        <v>422</v>
      </c>
      <c r="H6" s="73" t="s">
        <v>412</v>
      </c>
      <c r="I6" s="73" t="s">
        <v>422</v>
      </c>
    </row>
    <row r="7" spans="1:9" x14ac:dyDescent="0.4">
      <c r="A7" s="11" t="s">
        <v>4</v>
      </c>
      <c r="C7" s="1" t="s">
        <v>252</v>
      </c>
      <c r="D7" s="1">
        <v>511.27666480352144</v>
      </c>
      <c r="E7" s="1">
        <v>519.73025666711214</v>
      </c>
      <c r="F7" s="1">
        <v>1022.0064354866314</v>
      </c>
      <c r="G7" s="1">
        <v>1082.0651611578644</v>
      </c>
      <c r="H7" s="1">
        <v>972.49899644997265</v>
      </c>
      <c r="I7" s="1">
        <v>1033.0516271578035</v>
      </c>
    </row>
    <row r="8" spans="1:9" x14ac:dyDescent="0.4">
      <c r="A8" s="11" t="s">
        <v>6</v>
      </c>
      <c r="C8" s="74" t="s">
        <v>253</v>
      </c>
      <c r="D8" s="74">
        <v>246.96582408925818</v>
      </c>
      <c r="E8" s="74">
        <v>245.89200541359608</v>
      </c>
      <c r="F8" s="74">
        <v>532.70227489752358</v>
      </c>
      <c r="G8" s="74">
        <v>566.1578721408996</v>
      </c>
      <c r="H8" s="74">
        <v>511.35072273590248</v>
      </c>
      <c r="I8" s="74">
        <v>541.12054706273034</v>
      </c>
    </row>
    <row r="9" spans="1:9" x14ac:dyDescent="0.4">
      <c r="A9" s="11" t="s">
        <v>8</v>
      </c>
      <c r="C9" s="1" t="s">
        <v>178</v>
      </c>
      <c r="D9" s="1">
        <v>10.401417989515435</v>
      </c>
      <c r="E9" s="1">
        <v>55.877349943009214</v>
      </c>
      <c r="F9" s="1">
        <v>15908.148863334267</v>
      </c>
      <c r="G9" s="1">
        <v>17617.294565257511</v>
      </c>
      <c r="H9" s="1">
        <v>15903.147235266579</v>
      </c>
      <c r="I9" s="1">
        <v>17614.294545573452</v>
      </c>
    </row>
    <row r="10" spans="1:9" x14ac:dyDescent="0.4">
      <c r="A10" s="11" t="s">
        <v>10</v>
      </c>
      <c r="C10" s="99" t="s">
        <v>184</v>
      </c>
      <c r="D10" s="111">
        <v>3.0001306386186002</v>
      </c>
      <c r="E10" s="74">
        <v>5.999999999999881</v>
      </c>
      <c r="F10" s="74">
        <v>193.66502481889808</v>
      </c>
      <c r="G10" s="74">
        <v>469.32314517999981</v>
      </c>
      <c r="H10" s="74"/>
      <c r="I10" s="74"/>
    </row>
    <row r="11" spans="1:9" x14ac:dyDescent="0.4">
      <c r="A11" s="11" t="s">
        <v>12</v>
      </c>
      <c r="C11" s="1" t="s">
        <v>179</v>
      </c>
      <c r="D11" s="1">
        <v>1468.1711441699999</v>
      </c>
      <c r="E11" s="1">
        <v>1426.3424043540838</v>
      </c>
      <c r="F11" s="1">
        <v>18366.011840225361</v>
      </c>
      <c r="G11" s="1">
        <v>18560.370398382489</v>
      </c>
      <c r="H11" s="1">
        <v>18165.278840225361</v>
      </c>
      <c r="I11" s="1">
        <v>18262.789499064806</v>
      </c>
    </row>
    <row r="12" spans="1:9" x14ac:dyDescent="0.4">
      <c r="A12" s="11" t="s">
        <v>13</v>
      </c>
      <c r="C12" s="74" t="s">
        <v>254</v>
      </c>
      <c r="D12" s="74">
        <v>479.41278549504892</v>
      </c>
      <c r="E12" s="74">
        <v>452.31774680712442</v>
      </c>
      <c r="F12" s="74">
        <v>2341.2470859590271</v>
      </c>
      <c r="G12" s="74">
        <v>2402.6101180289861</v>
      </c>
      <c r="H12" s="74">
        <v>2294.212217504054</v>
      </c>
      <c r="I12" s="74">
        <v>2344.9665540936689</v>
      </c>
    </row>
    <row r="13" spans="1:9" x14ac:dyDescent="0.4">
      <c r="A13" s="11" t="s">
        <v>1</v>
      </c>
      <c r="C13" s="1" t="s">
        <v>256</v>
      </c>
      <c r="D13" s="1">
        <v>1</v>
      </c>
      <c r="E13" s="1">
        <v>1.0996530661339423</v>
      </c>
      <c r="F13" s="1">
        <v>891.61145301299916</v>
      </c>
      <c r="G13" s="1">
        <v>785.66538015957724</v>
      </c>
      <c r="H13" s="1">
        <v>886.6038950929991</v>
      </c>
      <c r="I13" s="1">
        <v>777.65860687758129</v>
      </c>
    </row>
    <row r="14" spans="1:9" x14ac:dyDescent="0.4">
      <c r="A14" s="11" t="s">
        <v>3</v>
      </c>
      <c r="C14" s="75" t="s">
        <v>257</v>
      </c>
      <c r="D14" s="75">
        <f>D13+D12+D11+D9+D8+D7</f>
        <v>2717.2278365473439</v>
      </c>
      <c r="E14" s="75">
        <f t="shared" ref="E14" si="0">E13+E12+E11+E9+E8+E7</f>
        <v>2701.2594162510595</v>
      </c>
      <c r="F14" s="75">
        <f t="shared" ref="F14" si="1">F13+F12+F11+F9+F8+F7</f>
        <v>39061.727952915811</v>
      </c>
      <c r="G14" s="75">
        <f t="shared" ref="G14" si="2">G13+G12+G11+G9+G8+G7</f>
        <v>41014.16349512733</v>
      </c>
      <c r="H14" s="75">
        <f t="shared" ref="H14" si="3">H13+H12+H11+H9+H8+H7</f>
        <v>38733.091907274866</v>
      </c>
      <c r="I14" s="75">
        <f t="shared" ref="I14" si="4">I13+I12+I11+I9+I8+I7</f>
        <v>40573.88137983004</v>
      </c>
    </row>
    <row r="15" spans="1:9" x14ac:dyDescent="0.4">
      <c r="A15" s="11" t="s">
        <v>5</v>
      </c>
      <c r="C15" s="46" t="s">
        <v>258</v>
      </c>
      <c r="D15" s="12">
        <f>D14-D10</f>
        <v>2714.2277059087255</v>
      </c>
      <c r="E15" s="12">
        <f t="shared" ref="E15" si="5">E14-E10</f>
        <v>2695.2594162510595</v>
      </c>
      <c r="F15" s="12">
        <f t="shared" ref="F15" si="6">F14-F10</f>
        <v>38868.062928096915</v>
      </c>
      <c r="G15" s="12">
        <f t="shared" ref="G15" si="7">G14-G10</f>
        <v>40544.840349947328</v>
      </c>
      <c r="H15" s="12">
        <f t="shared" ref="H15" si="8">H14-H10</f>
        <v>38733.091907274866</v>
      </c>
      <c r="I15" s="12">
        <f t="shared" ref="I15" si="9">I14-I10</f>
        <v>40573.88137983004</v>
      </c>
    </row>
    <row r="16" spans="1:9" x14ac:dyDescent="0.4">
      <c r="A16" s="11" t="s">
        <v>7</v>
      </c>
      <c r="C16" s="75" t="s">
        <v>158</v>
      </c>
      <c r="D16" s="75">
        <v>2035.8045074264073</v>
      </c>
      <c r="E16" s="75">
        <v>2058.7088648700001</v>
      </c>
      <c r="F16" s="75">
        <v>28404.889415480004</v>
      </c>
      <c r="G16" s="75">
        <v>30114.774879100001</v>
      </c>
      <c r="H16" s="75">
        <v>28090.805055240002</v>
      </c>
      <c r="I16" s="75">
        <v>29674.239186440002</v>
      </c>
    </row>
    <row r="17" spans="1:9" x14ac:dyDescent="0.4">
      <c r="A17" s="11" t="s">
        <v>9</v>
      </c>
      <c r="C17" s="1" t="s">
        <v>417</v>
      </c>
      <c r="D17" s="1">
        <v>6.4696604482000003E-6</v>
      </c>
      <c r="E17" s="1">
        <v>2.1874170573E-6</v>
      </c>
      <c r="F17" s="1">
        <v>4589.8801702999999</v>
      </c>
      <c r="G17" s="1">
        <v>6376.7792209200006</v>
      </c>
      <c r="H17" s="1">
        <v>4589.8801702400006</v>
      </c>
      <c r="I17" s="1">
        <v>6376.7792208199999</v>
      </c>
    </row>
    <row r="18" spans="1:9" x14ac:dyDescent="0.4">
      <c r="A18" s="13" t="s">
        <v>143</v>
      </c>
      <c r="C18" s="74" t="s">
        <v>205</v>
      </c>
      <c r="D18" s="74">
        <v>3.7244763164399997</v>
      </c>
      <c r="E18" s="74">
        <v>3.4950209646752901</v>
      </c>
      <c r="F18" s="74">
        <v>926.39387443999999</v>
      </c>
      <c r="G18" s="74">
        <v>1169.02508577</v>
      </c>
      <c r="H18" s="74">
        <v>926.39238435000004</v>
      </c>
      <c r="I18" s="74">
        <v>1169.0250801100001</v>
      </c>
    </row>
    <row r="19" spans="1:9" x14ac:dyDescent="0.4">
      <c r="A19" s="61" t="s">
        <v>144</v>
      </c>
      <c r="C19" s="46" t="s">
        <v>206</v>
      </c>
      <c r="D19" s="12">
        <v>1</v>
      </c>
      <c r="E19" s="1">
        <v>1.090106</v>
      </c>
      <c r="F19" s="1">
        <v>5.1003657091170549</v>
      </c>
      <c r="G19" s="1">
        <v>22.363575379994852</v>
      </c>
      <c r="H19" s="1"/>
      <c r="I19" s="1"/>
    </row>
    <row r="20" spans="1:9" x14ac:dyDescent="0.4">
      <c r="A20" s="59" t="s">
        <v>11</v>
      </c>
      <c r="C20" s="74" t="s">
        <v>207</v>
      </c>
      <c r="D20" s="74">
        <v>34.78843832092069</v>
      </c>
      <c r="E20" s="74">
        <v>41.252049048380002</v>
      </c>
      <c r="F20" s="74">
        <v>1996.1598721561002</v>
      </c>
      <c r="G20" s="74">
        <v>2415.8923730462993</v>
      </c>
      <c r="H20" s="74">
        <v>1994.5097383932002</v>
      </c>
      <c r="I20" s="74">
        <v>2412.8713325749991</v>
      </c>
    </row>
    <row r="21" spans="1:9" x14ac:dyDescent="0.4">
      <c r="A21" s="60"/>
      <c r="C21" s="1" t="s">
        <v>208</v>
      </c>
      <c r="D21" s="1">
        <v>2.094468</v>
      </c>
      <c r="E21" s="1">
        <v>2.2098172600827</v>
      </c>
      <c r="F21" s="1">
        <v>77.03008199000007</v>
      </c>
      <c r="G21" s="1">
        <v>87.0025535701281</v>
      </c>
      <c r="H21" s="1">
        <v>77.03008199000007</v>
      </c>
      <c r="I21" s="1">
        <v>87.002194360123951</v>
      </c>
    </row>
    <row r="22" spans="1:9" x14ac:dyDescent="0.4">
      <c r="A22" s="60"/>
      <c r="C22" s="74" t="s">
        <v>209</v>
      </c>
      <c r="D22" s="74">
        <v>743.22667797500003</v>
      </c>
      <c r="E22" s="74">
        <v>773.76220676100002</v>
      </c>
      <c r="F22" s="74">
        <v>2212.0241646429999</v>
      </c>
      <c r="G22" s="74">
        <v>1221.0483423159999</v>
      </c>
      <c r="H22" s="74">
        <v>2179.9570515119999</v>
      </c>
      <c r="I22" s="74">
        <v>1195.0747202559999</v>
      </c>
    </row>
    <row r="23" spans="1:9" x14ac:dyDescent="0.4">
      <c r="A23" s="60"/>
      <c r="C23" s="1" t="s">
        <v>211</v>
      </c>
      <c r="D23" s="1">
        <v>45.669219101500005</v>
      </c>
      <c r="E23" s="1">
        <v>16.0403331497</v>
      </c>
      <c r="F23" s="1">
        <v>300.43707604978005</v>
      </c>
      <c r="G23" s="1">
        <v>445.52250760930002</v>
      </c>
      <c r="H23" s="1">
        <v>300.43692007126998</v>
      </c>
      <c r="I23" s="1">
        <v>445.52198686740002</v>
      </c>
    </row>
    <row r="24" spans="1:9" x14ac:dyDescent="0.4">
      <c r="A24" s="60"/>
      <c r="C24" s="75" t="s">
        <v>261</v>
      </c>
      <c r="D24" s="75">
        <f>D23+D22+D21+D20+D18+D17</f>
        <v>829.50328618352114</v>
      </c>
      <c r="E24" s="75">
        <f t="shared" ref="E24" si="10">E23+E22+E21+E20+E18+E17</f>
        <v>836.75942937125512</v>
      </c>
      <c r="F24" s="75">
        <f t="shared" ref="F24" si="11">F23+F22+F21+F20+F18+F17</f>
        <v>10101.925239578879</v>
      </c>
      <c r="G24" s="75">
        <f t="shared" ref="G24" si="12">G23+G22+G21+G20+G18+G17</f>
        <v>11715.270083231728</v>
      </c>
      <c r="H24" s="75">
        <f t="shared" ref="H24" si="13">H23+H22+H21+H20+H18+H17</f>
        <v>10068.206346556472</v>
      </c>
      <c r="I24" s="75">
        <f t="shared" ref="I24" si="14">I23+I22+I21+I20+I18+I17</f>
        <v>11686.274534988523</v>
      </c>
    </row>
    <row r="25" spans="1:9" x14ac:dyDescent="0.4">
      <c r="A25" s="60"/>
      <c r="C25" s="46" t="s">
        <v>262</v>
      </c>
      <c r="D25" s="12">
        <f>D24-D19</f>
        <v>828.50328618352114</v>
      </c>
      <c r="E25" s="12">
        <f t="shared" ref="E25" si="15">E24-E19</f>
        <v>835.66932337125513</v>
      </c>
      <c r="F25" s="12">
        <f t="shared" ref="F25" si="16">F24-F19</f>
        <v>10096.824873869762</v>
      </c>
      <c r="G25" s="12">
        <f t="shared" ref="G25" si="17">G24-G19</f>
        <v>11692.906507851732</v>
      </c>
      <c r="H25" s="12">
        <f t="shared" ref="H25" si="18">H24-H19</f>
        <v>10068.206346556472</v>
      </c>
      <c r="I25" s="12">
        <f t="shared" ref="I25" si="19">I24-I19</f>
        <v>11686.274534988523</v>
      </c>
    </row>
    <row r="26" spans="1:9" x14ac:dyDescent="0.4">
      <c r="A26" s="60"/>
    </row>
    <row r="27" spans="1:9" x14ac:dyDescent="0.4">
      <c r="A27" s="60"/>
      <c r="F27" s="1"/>
    </row>
    <row r="28" spans="1:9" x14ac:dyDescent="0.4">
      <c r="A28" s="60"/>
    </row>
    <row r="29" spans="1:9" x14ac:dyDescent="0.4">
      <c r="A29" s="60"/>
    </row>
    <row r="30" spans="1:9" x14ac:dyDescent="0.4">
      <c r="A30" s="60"/>
    </row>
    <row r="31" spans="1:9" x14ac:dyDescent="0.4">
      <c r="A31" s="60"/>
    </row>
    <row r="32" spans="1:9" x14ac:dyDescent="0.4">
      <c r="A32" s="60"/>
    </row>
    <row r="33" spans="1:1" x14ac:dyDescent="0.4">
      <c r="A33" s="60"/>
    </row>
    <row r="34" spans="1:1" x14ac:dyDescent="0.4">
      <c r="A34" s="60"/>
    </row>
  </sheetData>
  <mergeCells count="2">
    <mergeCell ref="F4:G5"/>
    <mergeCell ref="D4:E5"/>
  </mergeCells>
  <hyperlinks>
    <hyperlink ref="A16" location="'Regional utveckling'!A1" display="Regional utveckling" xr:uid="{00000000-0004-0000-4200-000000000000}"/>
    <hyperlink ref="A15" location="'Läkemedel'!A1" display="Läkemedel" xr:uid="{00000000-0004-0000-4200-000001000000}"/>
    <hyperlink ref="A14" location="'Övrig hälso- och sjukvård'!A1" display="Övrig hälso- och sjukvård" xr:uid="{00000000-0004-0000-4200-000002000000}"/>
    <hyperlink ref="A13" location="'Tandvård'!A1" display="Tandvård" xr:uid="{00000000-0004-0000-4200-000003000000}"/>
    <hyperlink ref="A12" location="'Specialiserad psykiatrisk vård'!A1" display="Specialiserad psykiatrisk vård" xr:uid="{00000000-0004-0000-4200-000004000000}"/>
    <hyperlink ref="A11" location="'Specialiserad somatisk vård'!A1" display="Specialiserad somatisk vård" xr:uid="{00000000-0004-0000-4200-000005000000}"/>
    <hyperlink ref="A10" location="'Vårdcentraler'!A1" display="Vårdcentraler" xr:uid="{00000000-0004-0000-4200-000006000000}"/>
    <hyperlink ref="A9" location="'Primärvård'!A1" display="Primärvård" xr:uid="{00000000-0004-0000-4200-000007000000}"/>
    <hyperlink ref="A8" location="'Vårdplatser'!A1" display="Vårdplatser" xr:uid="{00000000-0004-0000-4200-000008000000}"/>
    <hyperlink ref="A7" location="'Hälso- och sjukvård'!A1" display="Hälso- och sjukvård" xr:uid="{00000000-0004-0000-4200-000009000000}"/>
    <hyperlink ref="A6" location="'Kostnader och intäkter'!A1" display="Kostnader för" xr:uid="{00000000-0004-0000-4200-00000A000000}"/>
    <hyperlink ref="A5" location="'Regionernas ekonomi'!A1" display="Regionernas ekonomi" xr:uid="{00000000-0004-0000-4200-00000B000000}"/>
    <hyperlink ref="A17" location="'Trafik och infrastruktur'!A1" display="Trafik och infrastruktur, samt allmän regional utveckling" xr:uid="{00000000-0004-0000-4200-00000C000000}"/>
    <hyperlink ref="A20" location="'Utbildning och kultur'!A1" display="Utbildning och kultur" xr:uid="{00000000-0004-0000-4200-00000D000000}"/>
    <hyperlink ref="A4" location="Innehåll!A1" display="Innehåll" xr:uid="{00000000-0004-0000-4200-00000E000000}"/>
    <hyperlink ref="A18" location="'Trafik och infrastruktur 1'!A1" display="Trafik och infrastruktur 1" xr:uid="{19D33096-0429-44F0-80DC-CA50AB0F50AF}"/>
    <hyperlink ref="A19" location="'Trafik och infrastruktur 2'!A1" display="Trafik och infrastruktur 2" xr:uid="{2478E9A0-04B2-40C0-9AD0-10144D263AAA}"/>
  </hyperlink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5">
    <tabColor theme="0"/>
  </sheetPr>
  <dimension ref="A1:R34"/>
  <sheetViews>
    <sheetView showGridLines="0" showRowColHeaders="0" zoomScaleNormal="100" zoomScaleSheetLayoutView="100" workbookViewId="0"/>
  </sheetViews>
  <sheetFormatPr defaultRowHeight="16.8" x14ac:dyDescent="0.4"/>
  <cols>
    <col min="1" max="1" width="59.5" customWidth="1"/>
    <col min="2" max="2" width="5.19921875" customWidth="1"/>
    <col min="3" max="3" width="48.19921875" style="28" customWidth="1"/>
    <col min="4" max="7" width="8.69921875" style="28" hidden="1" customWidth="1"/>
    <col min="8" max="14" width="8.69921875" customWidth="1"/>
    <col min="15" max="15" width="8.19921875" bestFit="1" customWidth="1"/>
    <col min="16" max="17" width="18.19921875" customWidth="1"/>
    <col min="18" max="18" width="22" customWidth="1"/>
    <col min="19" max="19" width="19.19921875" customWidth="1"/>
  </cols>
  <sheetData>
    <row r="1" spans="1:18" ht="40.049999999999997" customHeight="1" x14ac:dyDescent="0.6">
      <c r="A1" s="2" t="s">
        <v>0</v>
      </c>
      <c r="B1" s="2"/>
    </row>
    <row r="2" spans="1:18" x14ac:dyDescent="0.4">
      <c r="A2" s="42"/>
      <c r="B2" s="42"/>
      <c r="C2" s="3" t="s">
        <v>219</v>
      </c>
    </row>
    <row r="3" spans="1:18" x14ac:dyDescent="0.4">
      <c r="A3" s="254"/>
      <c r="B3" s="254"/>
      <c r="Q3" s="29"/>
    </row>
    <row r="4" spans="1:18" ht="33.6" x14ac:dyDescent="0.4">
      <c r="A4" s="261" t="s">
        <v>14</v>
      </c>
      <c r="B4" s="261"/>
      <c r="C4" s="200"/>
      <c r="D4" s="200"/>
      <c r="E4" s="200"/>
      <c r="F4" s="200"/>
      <c r="G4" s="200"/>
      <c r="H4" s="201"/>
      <c r="I4" s="201"/>
      <c r="J4" s="201"/>
      <c r="K4" s="201"/>
      <c r="L4" s="201"/>
      <c r="M4" s="201"/>
      <c r="N4" s="201"/>
      <c r="O4" s="201"/>
      <c r="P4" s="202" t="s">
        <v>403</v>
      </c>
      <c r="Q4" s="202" t="s">
        <v>495</v>
      </c>
    </row>
    <row r="5" spans="1:18" x14ac:dyDescent="0.4">
      <c r="A5" s="255" t="s">
        <v>0</v>
      </c>
      <c r="B5" s="255"/>
      <c r="C5" s="203" t="s">
        <v>164</v>
      </c>
      <c r="D5" s="204" t="s">
        <v>78</v>
      </c>
      <c r="E5" s="204" t="s">
        <v>79</v>
      </c>
      <c r="F5" s="204" t="s">
        <v>80</v>
      </c>
      <c r="G5" s="204" t="s">
        <v>59</v>
      </c>
      <c r="H5" s="204" t="s">
        <v>60</v>
      </c>
      <c r="I5" s="204" t="s">
        <v>61</v>
      </c>
      <c r="J5" s="204" t="s">
        <v>62</v>
      </c>
      <c r="K5" s="204" t="s">
        <v>63</v>
      </c>
      <c r="L5" s="204" t="s">
        <v>64</v>
      </c>
      <c r="M5" s="204" t="s">
        <v>379</v>
      </c>
      <c r="N5" s="204" t="s">
        <v>412</v>
      </c>
      <c r="O5" s="204">
        <v>2022</v>
      </c>
      <c r="P5" s="202" t="s">
        <v>433</v>
      </c>
      <c r="Q5" s="204" t="s">
        <v>496</v>
      </c>
    </row>
    <row r="6" spans="1:18" x14ac:dyDescent="0.4">
      <c r="A6" s="284" t="s">
        <v>148</v>
      </c>
      <c r="B6" s="13"/>
      <c r="C6" s="45" t="s">
        <v>198</v>
      </c>
      <c r="D6" s="1">
        <v>6208.7820000000002</v>
      </c>
      <c r="E6" s="1">
        <v>10419.111238289997</v>
      </c>
      <c r="F6" s="1">
        <v>10830.703999999996</v>
      </c>
      <c r="G6" s="1">
        <v>10616.0250904</v>
      </c>
      <c r="H6" s="1">
        <v>11470</v>
      </c>
      <c r="I6" s="1">
        <v>11796</v>
      </c>
      <c r="J6" s="1">
        <v>11871.681107510009</v>
      </c>
      <c r="K6" s="1">
        <v>12152.745631339994</v>
      </c>
      <c r="L6" s="1">
        <v>12893.667874320001</v>
      </c>
      <c r="M6" s="1">
        <v>10097.657217889999</v>
      </c>
      <c r="N6" s="1">
        <v>10606.99963300014</v>
      </c>
      <c r="O6" s="1">
        <v>12556.334549267314</v>
      </c>
      <c r="P6" s="208">
        <f>O6/$O$26</f>
        <v>2.6225834491262204E-2</v>
      </c>
      <c r="Q6" s="208">
        <f>O6/$O$27</f>
        <v>2.7022847772326393E-2</v>
      </c>
    </row>
    <row r="7" spans="1:18" x14ac:dyDescent="0.4">
      <c r="A7" s="284" t="s">
        <v>149</v>
      </c>
      <c r="B7" s="13"/>
      <c r="C7" s="97" t="s">
        <v>199</v>
      </c>
      <c r="D7" s="85">
        <v>2516.8700000000008</v>
      </c>
      <c r="E7" s="85">
        <v>2690.70135089</v>
      </c>
      <c r="F7" s="85">
        <v>2752.2110000000007</v>
      </c>
      <c r="G7" s="85">
        <v>2804.1988883599997</v>
      </c>
      <c r="H7" s="85">
        <v>2821</v>
      </c>
      <c r="I7" s="85">
        <v>2814</v>
      </c>
      <c r="J7" s="85">
        <v>2645.1771989100002</v>
      </c>
      <c r="K7" s="85">
        <v>2661.1046305299992</v>
      </c>
      <c r="L7" s="85">
        <v>2772.55963694</v>
      </c>
      <c r="M7" s="85">
        <v>2402.4673327399969</v>
      </c>
      <c r="N7" s="85">
        <v>2559.0956949931465</v>
      </c>
      <c r="O7" s="85">
        <v>2685.4588646063721</v>
      </c>
      <c r="P7" s="114">
        <f t="shared" ref="P7:P27" si="0">O7/$O$26</f>
        <v>5.6089935673440039E-3</v>
      </c>
      <c r="Q7" s="114">
        <f t="shared" ref="Q7:Q27" si="1">O7/$O$27</f>
        <v>5.7794530571293979E-3</v>
      </c>
    </row>
    <row r="8" spans="1:18" x14ac:dyDescent="0.4">
      <c r="A8" s="284" t="s">
        <v>150</v>
      </c>
      <c r="B8" s="13"/>
      <c r="C8" s="44" t="s">
        <v>200</v>
      </c>
      <c r="D8" s="12">
        <v>517.65700000000015</v>
      </c>
      <c r="E8" s="12">
        <v>510.69013099999995</v>
      </c>
      <c r="F8" s="12">
        <v>503.91800000000001</v>
      </c>
      <c r="G8" s="12">
        <v>577.74250400000005</v>
      </c>
      <c r="H8" s="12">
        <v>579</v>
      </c>
      <c r="I8" s="12">
        <v>554</v>
      </c>
      <c r="J8" s="12">
        <v>550.15731699999992</v>
      </c>
      <c r="K8" s="12">
        <v>520.70133478999992</v>
      </c>
      <c r="L8" s="12">
        <v>505.72589695000005</v>
      </c>
      <c r="M8" s="12">
        <v>456.19865399999992</v>
      </c>
      <c r="N8" s="12">
        <v>470.98332999244366</v>
      </c>
      <c r="O8" s="12">
        <v>501.91909452979513</v>
      </c>
      <c r="P8" s="39">
        <f t="shared" si="0"/>
        <v>1.0483351689534823E-3</v>
      </c>
      <c r="Q8" s="39">
        <f t="shared" si="1"/>
        <v>1.0801944813021885E-3</v>
      </c>
    </row>
    <row r="9" spans="1:18" x14ac:dyDescent="0.4">
      <c r="A9" s="294" t="s">
        <v>151</v>
      </c>
      <c r="B9" s="14"/>
      <c r="C9" s="97" t="s">
        <v>201</v>
      </c>
      <c r="D9" s="85">
        <v>141.12499999999997</v>
      </c>
      <c r="E9" s="85">
        <v>171.66399999999999</v>
      </c>
      <c r="F9" s="85">
        <v>181.46299999999999</v>
      </c>
      <c r="G9" s="85">
        <v>196.06726667000001</v>
      </c>
      <c r="H9" s="85">
        <v>208</v>
      </c>
      <c r="I9" s="85">
        <v>238</v>
      </c>
      <c r="J9" s="85">
        <v>241.16681825000001</v>
      </c>
      <c r="K9" s="85">
        <v>255.59382750000003</v>
      </c>
      <c r="L9" s="85">
        <v>256.35144496999999</v>
      </c>
      <c r="M9" s="85">
        <v>239.03840890000086</v>
      </c>
      <c r="N9" s="85">
        <v>219.8111825123496</v>
      </c>
      <c r="O9" s="85">
        <v>228.72715350551928</v>
      </c>
      <c r="P9" s="114">
        <f t="shared" si="0"/>
        <v>4.7773181321003432E-4</v>
      </c>
      <c r="Q9" s="114">
        <f t="shared" si="1"/>
        <v>4.9225026828692161E-4</v>
      </c>
    </row>
    <row r="10" spans="1:18" x14ac:dyDescent="0.4">
      <c r="A10" s="11" t="s">
        <v>2</v>
      </c>
      <c r="B10" s="11"/>
      <c r="C10" s="44" t="s">
        <v>202</v>
      </c>
      <c r="D10" s="12">
        <v>2754.971</v>
      </c>
      <c r="E10" s="12">
        <v>2933.596</v>
      </c>
      <c r="F10" s="12">
        <v>3016.7089999999998</v>
      </c>
      <c r="G10" s="12">
        <v>2607.0043563700001</v>
      </c>
      <c r="H10" s="12">
        <v>2703</v>
      </c>
      <c r="I10" s="12">
        <v>2689</v>
      </c>
      <c r="J10" s="12">
        <v>2660.2502658099997</v>
      </c>
      <c r="K10" s="12">
        <v>2560.1092385100001</v>
      </c>
      <c r="L10" s="12">
        <v>2481.8147770499995</v>
      </c>
      <c r="M10" s="12">
        <v>2220.2811302699997</v>
      </c>
      <c r="N10" s="12">
        <v>2396.7975345648238</v>
      </c>
      <c r="O10" s="12">
        <v>2346.8888354238361</v>
      </c>
      <c r="P10" s="39">
        <f>O10/$O$26</f>
        <v>4.9018380265129311E-3</v>
      </c>
      <c r="Q10" s="39">
        <f>O10/$O$27</f>
        <v>5.0508067851641738E-3</v>
      </c>
    </row>
    <row r="11" spans="1:18" x14ac:dyDescent="0.4">
      <c r="A11" s="11" t="s">
        <v>4</v>
      </c>
      <c r="B11" s="11"/>
      <c r="C11" s="97" t="s">
        <v>203</v>
      </c>
      <c r="D11" s="85"/>
      <c r="E11" s="85">
        <v>4003.2979999999998</v>
      </c>
      <c r="F11" s="85">
        <v>4253.4409999999998</v>
      </c>
      <c r="G11" s="85">
        <v>4115.5450000000001</v>
      </c>
      <c r="H11" s="85">
        <v>4815</v>
      </c>
      <c r="I11" s="85">
        <v>5149</v>
      </c>
      <c r="J11" s="85">
        <v>5404.0483220000006</v>
      </c>
      <c r="K11" s="85">
        <v>5751.8224229999996</v>
      </c>
      <c r="L11" s="85">
        <v>6442.2119166500024</v>
      </c>
      <c r="M11" s="85">
        <v>4262.9335974799997</v>
      </c>
      <c r="N11" s="85">
        <v>4388.30184809399</v>
      </c>
      <c r="O11" s="85">
        <v>6170.1934003198176</v>
      </c>
      <c r="P11" s="114">
        <f>O11/$O$26</f>
        <v>1.2887397214604187E-2</v>
      </c>
      <c r="Q11" s="114">
        <f>O11/$O$27</f>
        <v>1.3279050213932438E-2</v>
      </c>
    </row>
    <row r="12" spans="1:18" x14ac:dyDescent="0.4">
      <c r="A12" s="11" t="s">
        <v>6</v>
      </c>
      <c r="B12" s="11"/>
      <c r="C12" s="44" t="s">
        <v>204</v>
      </c>
      <c r="D12" s="12">
        <v>278.15900000000005</v>
      </c>
      <c r="E12" s="12">
        <v>109.1617564</v>
      </c>
      <c r="F12" s="12">
        <v>122.962</v>
      </c>
      <c r="G12" s="12">
        <v>315.46707500000002</v>
      </c>
      <c r="H12" s="12">
        <v>344</v>
      </c>
      <c r="I12" s="12">
        <v>352</v>
      </c>
      <c r="J12" s="12">
        <v>370.88118554000005</v>
      </c>
      <c r="K12" s="12">
        <v>403.41417701</v>
      </c>
      <c r="L12" s="12">
        <v>435.00420175999989</v>
      </c>
      <c r="M12" s="12">
        <v>516.73809449999999</v>
      </c>
      <c r="N12" s="12">
        <v>572.01004284338615</v>
      </c>
      <c r="O12" s="12">
        <v>623.14720088197112</v>
      </c>
      <c r="P12" s="39">
        <f t="shared" si="0"/>
        <v>1.3015387006375611E-3</v>
      </c>
      <c r="Q12" s="39">
        <f t="shared" si="1"/>
        <v>1.3410929665112659E-3</v>
      </c>
    </row>
    <row r="13" spans="1:18" x14ac:dyDescent="0.4">
      <c r="A13" s="11" t="s">
        <v>8</v>
      </c>
      <c r="B13" s="11"/>
      <c r="C13" s="83" t="s">
        <v>205</v>
      </c>
      <c r="D13" s="74">
        <v>13783.072999999999</v>
      </c>
      <c r="E13" s="74">
        <v>11919.280627810002</v>
      </c>
      <c r="F13" s="74">
        <v>12377.086999999996</v>
      </c>
      <c r="G13" s="74">
        <v>12459.428236410002</v>
      </c>
      <c r="H13" s="74">
        <v>13357</v>
      </c>
      <c r="I13" s="74">
        <v>14370</v>
      </c>
      <c r="J13" s="74">
        <v>15063.36199352</v>
      </c>
      <c r="K13" s="74">
        <v>15877.064019240002</v>
      </c>
      <c r="L13" s="74">
        <v>17526.092582050002</v>
      </c>
      <c r="M13" s="74">
        <v>16937.758322109999</v>
      </c>
      <c r="N13" s="74">
        <v>18212.8643247564</v>
      </c>
      <c r="O13" s="74">
        <v>19468.81813521076</v>
      </c>
      <c r="P13" s="114">
        <f t="shared" si="0"/>
        <v>4.0663618841241783E-2</v>
      </c>
      <c r="Q13" s="114">
        <f t="shared" si="1"/>
        <v>4.1899401987947733E-2</v>
      </c>
      <c r="R13" s="22"/>
    </row>
    <row r="14" spans="1:18" x14ac:dyDescent="0.4">
      <c r="A14" s="11" t="s">
        <v>10</v>
      </c>
      <c r="B14" s="11"/>
      <c r="C14" s="44" t="s">
        <v>206</v>
      </c>
      <c r="D14" s="12">
        <v>8298.6149999999998</v>
      </c>
      <c r="E14" s="12">
        <v>8565.7902038090742</v>
      </c>
      <c r="F14" s="12">
        <v>8797.3579999999965</v>
      </c>
      <c r="G14" s="12">
        <v>9040.9713746399975</v>
      </c>
      <c r="H14" s="12">
        <v>9603</v>
      </c>
      <c r="I14" s="12">
        <v>10140</v>
      </c>
      <c r="J14" s="12">
        <v>10690.384224605345</v>
      </c>
      <c r="K14" s="12">
        <v>11617</v>
      </c>
      <c r="L14" s="12">
        <v>12561.207801300003</v>
      </c>
      <c r="M14" s="12">
        <v>12583.278202551397</v>
      </c>
      <c r="N14" s="12">
        <v>13739.030756291439</v>
      </c>
      <c r="O14" s="12">
        <v>14121.083009137206</v>
      </c>
      <c r="P14" s="39">
        <f t="shared" si="0"/>
        <v>2.9494052136148054E-2</v>
      </c>
      <c r="Q14" s="39">
        <f t="shared" si="1"/>
        <v>3.0390387818916949E-2</v>
      </c>
    </row>
    <row r="15" spans="1:18" x14ac:dyDescent="0.4">
      <c r="A15" s="11" t="s">
        <v>12</v>
      </c>
      <c r="B15" s="11"/>
      <c r="C15" s="83" t="s">
        <v>207</v>
      </c>
      <c r="D15" s="74">
        <v>6568.6019999999999</v>
      </c>
      <c r="E15" s="74">
        <v>7308.4439103999994</v>
      </c>
      <c r="F15" s="74">
        <v>8290.8139999999985</v>
      </c>
      <c r="G15" s="74">
        <v>8819.2362135900003</v>
      </c>
      <c r="H15" s="74">
        <v>9361</v>
      </c>
      <c r="I15" s="74">
        <v>9783</v>
      </c>
      <c r="J15" s="74">
        <v>10377.7397139</v>
      </c>
      <c r="K15" s="74">
        <v>11019.059751479997</v>
      </c>
      <c r="L15" s="74">
        <v>11830.780729330003</v>
      </c>
      <c r="M15" s="74">
        <v>11972.56554091</v>
      </c>
      <c r="N15" s="74">
        <v>12664.248889225761</v>
      </c>
      <c r="O15" s="74">
        <v>13697.705148864739</v>
      </c>
      <c r="P15" s="114">
        <f t="shared" si="0"/>
        <v>2.8609762405956182E-2</v>
      </c>
      <c r="Q15" s="114">
        <f t="shared" si="1"/>
        <v>2.947922418088026E-2</v>
      </c>
    </row>
    <row r="16" spans="1:18" x14ac:dyDescent="0.4">
      <c r="A16" s="11" t="s">
        <v>13</v>
      </c>
      <c r="B16" s="11"/>
      <c r="C16" s="44" t="s">
        <v>206</v>
      </c>
      <c r="D16" s="12">
        <v>920.60700000000008</v>
      </c>
      <c r="E16" s="12">
        <v>1032.6696302799996</v>
      </c>
      <c r="F16" s="12">
        <v>1117.7440000000001</v>
      </c>
      <c r="G16" s="12">
        <v>1172.3668285399999</v>
      </c>
      <c r="H16" s="12">
        <v>1269</v>
      </c>
      <c r="I16" s="12">
        <v>1426</v>
      </c>
      <c r="J16" s="12">
        <v>1454</v>
      </c>
      <c r="K16" s="12">
        <v>1626</v>
      </c>
      <c r="L16" s="12">
        <v>1836.9263897556089</v>
      </c>
      <c r="M16" s="12">
        <v>1851.18366231</v>
      </c>
      <c r="N16" s="12">
        <v>1995.4953405810706</v>
      </c>
      <c r="O16" s="12">
        <v>2216.8660668726716</v>
      </c>
      <c r="P16" s="39">
        <f t="shared" si="0"/>
        <v>4.6302654911731887E-3</v>
      </c>
      <c r="Q16" s="39">
        <f t="shared" si="1"/>
        <v>4.7709810551544891E-3</v>
      </c>
    </row>
    <row r="17" spans="1:17" x14ac:dyDescent="0.4">
      <c r="A17" s="11" t="s">
        <v>1</v>
      </c>
      <c r="B17" s="11"/>
      <c r="C17" s="83" t="s">
        <v>208</v>
      </c>
      <c r="D17" s="74">
        <v>1569.2259999999999</v>
      </c>
      <c r="E17" s="74">
        <v>1458.0004212299998</v>
      </c>
      <c r="F17" s="74">
        <v>1549.6590000000003</v>
      </c>
      <c r="G17" s="74">
        <v>1571.1933525700003</v>
      </c>
      <c r="H17" s="74">
        <v>1575</v>
      </c>
      <c r="I17" s="74">
        <v>1629</v>
      </c>
      <c r="J17" s="74">
        <v>1846.0519638099997</v>
      </c>
      <c r="K17" s="74">
        <v>1934.6115853200001</v>
      </c>
      <c r="L17" s="74">
        <v>1887.0782546300002</v>
      </c>
      <c r="M17" s="74">
        <v>1971.9299015299989</v>
      </c>
      <c r="N17" s="74">
        <v>2176.5125607318369</v>
      </c>
      <c r="O17" s="74">
        <v>2287.505783371972</v>
      </c>
      <c r="P17" s="114">
        <f t="shared" si="0"/>
        <v>4.7778073957115983E-3</v>
      </c>
      <c r="Q17" s="114">
        <f t="shared" si="1"/>
        <v>4.9230068153913635E-3</v>
      </c>
    </row>
    <row r="18" spans="1:17" x14ac:dyDescent="0.4">
      <c r="A18" s="11" t="s">
        <v>3</v>
      </c>
      <c r="B18" s="11"/>
      <c r="C18" s="45" t="s">
        <v>209</v>
      </c>
      <c r="D18" s="1">
        <v>9902.1580000000031</v>
      </c>
      <c r="E18" s="1">
        <v>11030.615</v>
      </c>
      <c r="F18" s="1">
        <v>11210.383000000002</v>
      </c>
      <c r="G18" s="1">
        <v>13022.384782950001</v>
      </c>
      <c r="H18" s="1">
        <v>14442</v>
      </c>
      <c r="I18" s="1">
        <v>15839</v>
      </c>
      <c r="J18" s="1">
        <v>15338.350643440002</v>
      </c>
      <c r="K18" s="1">
        <v>20542.127754290006</v>
      </c>
      <c r="L18" s="1">
        <v>23843.233066469998</v>
      </c>
      <c r="M18" s="1">
        <v>44423.67102329</v>
      </c>
      <c r="N18" s="1">
        <v>53565.298269959756</v>
      </c>
      <c r="O18" s="1">
        <v>41327.765256585859</v>
      </c>
      <c r="P18" s="39">
        <f t="shared" si="0"/>
        <v>8.6319389409403896E-2</v>
      </c>
      <c r="Q18" s="39">
        <f t="shared" si="1"/>
        <v>8.8942669129847787E-2</v>
      </c>
    </row>
    <row r="19" spans="1:17" x14ac:dyDescent="0.4">
      <c r="A19" s="11" t="s">
        <v>5</v>
      </c>
      <c r="B19" s="11"/>
      <c r="C19" s="97" t="s">
        <v>210</v>
      </c>
      <c r="D19" s="85">
        <v>6290.174</v>
      </c>
      <c r="E19" s="85">
        <v>6904.6330000000007</v>
      </c>
      <c r="F19" s="85">
        <v>7048.5730000000003</v>
      </c>
      <c r="G19" s="85">
        <v>8487.1267110000008</v>
      </c>
      <c r="H19" s="85">
        <v>9612</v>
      </c>
      <c r="I19" s="85">
        <v>10967</v>
      </c>
      <c r="J19" s="85">
        <v>10110.308112250001</v>
      </c>
      <c r="K19" s="85">
        <v>14570.506328039999</v>
      </c>
      <c r="L19" s="85">
        <v>16346.620885139999</v>
      </c>
      <c r="M19" s="85">
        <v>36476.57645873</v>
      </c>
      <c r="N19" s="85">
        <v>46435.404009682708</v>
      </c>
      <c r="O19" s="85">
        <v>33310.205021749192</v>
      </c>
      <c r="P19" s="114">
        <f t="shared" si="0"/>
        <v>6.9573482638799311E-2</v>
      </c>
      <c r="Q19" s="114">
        <f t="shared" si="1"/>
        <v>7.1687847758105105E-2</v>
      </c>
    </row>
    <row r="20" spans="1:17" x14ac:dyDescent="0.4">
      <c r="A20" s="11" t="s">
        <v>7</v>
      </c>
      <c r="B20" s="11"/>
      <c r="C20" s="45" t="s">
        <v>211</v>
      </c>
      <c r="D20" s="1">
        <v>2576.380000000001</v>
      </c>
      <c r="E20" s="1">
        <v>4873.330100000001</v>
      </c>
      <c r="F20" s="1">
        <v>5448.2889999999998</v>
      </c>
      <c r="G20" s="1">
        <v>4438.2430351000003</v>
      </c>
      <c r="H20" s="1">
        <v>3683</v>
      </c>
      <c r="I20" s="1">
        <v>2412</v>
      </c>
      <c r="J20" s="1">
        <v>2383.0661719100003</v>
      </c>
      <c r="K20" s="1">
        <v>2935.5493109899999</v>
      </c>
      <c r="L20" s="1">
        <v>2915.8848732300003</v>
      </c>
      <c r="M20" s="1">
        <v>3391.2790530599996</v>
      </c>
      <c r="N20" s="1">
        <v>2972.5532609636061</v>
      </c>
      <c r="O20" s="1">
        <v>3378.1833777459833</v>
      </c>
      <c r="P20" s="39">
        <f t="shared" si="0"/>
        <v>7.055855177980185E-3</v>
      </c>
      <c r="Q20" s="39">
        <f t="shared" si="1"/>
        <v>7.270285353233116E-3</v>
      </c>
    </row>
    <row r="21" spans="1:17" x14ac:dyDescent="0.4">
      <c r="A21" s="11" t="s">
        <v>9</v>
      </c>
      <c r="B21" s="11"/>
      <c r="C21" s="88" t="s">
        <v>212</v>
      </c>
      <c r="D21" s="75">
        <v>40608.22099999999</v>
      </c>
      <c r="E21" s="75">
        <v>47008.781297729969</v>
      </c>
      <c r="F21" s="75">
        <v>49706.936000000038</v>
      </c>
      <c r="G21" s="75">
        <v>50926.510711020019</v>
      </c>
      <c r="H21" s="75">
        <v>53888</v>
      </c>
      <c r="I21" s="75">
        <v>55829</v>
      </c>
      <c r="J21" s="75">
        <v>56880.25159408999</v>
      </c>
      <c r="K21" s="75">
        <v>64461.158052660023</v>
      </c>
      <c r="L21" s="75">
        <v>70896.737380030027</v>
      </c>
      <c r="M21" s="75">
        <v>88794.861058789989</v>
      </c>
      <c r="N21" s="75">
        <v>100198.47693863748</v>
      </c>
      <c r="O21" s="75">
        <v>92716.31225104662</v>
      </c>
      <c r="P21" s="114">
        <f t="shared" si="0"/>
        <v>0.19365226772155583</v>
      </c>
      <c r="Q21" s="114">
        <f t="shared" si="1"/>
        <v>0.19953743523962664</v>
      </c>
    </row>
    <row r="22" spans="1:17" x14ac:dyDescent="0.4">
      <c r="A22" s="59" t="s">
        <v>11</v>
      </c>
      <c r="B22" s="59"/>
      <c r="C22" s="92" t="s">
        <v>213</v>
      </c>
      <c r="D22" s="16">
        <f>SUM(D23:D25)</f>
        <v>235732.758</v>
      </c>
      <c r="E22" s="16">
        <f t="shared" ref="E22:O22" si="2">SUM(E23:E25)</f>
        <v>245415.291</v>
      </c>
      <c r="F22" s="16">
        <f t="shared" si="2"/>
        <v>253768.43700000001</v>
      </c>
      <c r="G22" s="16">
        <f t="shared" si="2"/>
        <v>261758.92950500001</v>
      </c>
      <c r="H22" s="16">
        <f t="shared" si="2"/>
        <v>274557</v>
      </c>
      <c r="I22" s="16">
        <f t="shared" si="2"/>
        <v>291005</v>
      </c>
      <c r="J22" s="16">
        <f t="shared" si="2"/>
        <v>305375.08403345</v>
      </c>
      <c r="K22" s="16">
        <f t="shared" si="2"/>
        <v>315940.14794305002</v>
      </c>
      <c r="L22" s="16">
        <f t="shared" si="2"/>
        <v>331549.03527185001</v>
      </c>
      <c r="M22" s="16">
        <f t="shared" si="2"/>
        <v>348694.32286814001</v>
      </c>
      <c r="N22" s="16">
        <f t="shared" si="2"/>
        <v>366105.59358165</v>
      </c>
      <c r="O22" s="16">
        <f t="shared" si="2"/>
        <v>386061</v>
      </c>
      <c r="P22" s="39">
        <f t="shared" si="0"/>
        <v>0.80634773227844414</v>
      </c>
      <c r="Q22" s="39">
        <f t="shared" si="1"/>
        <v>0.83085295257929026</v>
      </c>
    </row>
    <row r="23" spans="1:17" x14ac:dyDescent="0.4">
      <c r="A23" s="60"/>
      <c r="B23" s="60"/>
      <c r="C23" s="97" t="s">
        <v>214</v>
      </c>
      <c r="D23" s="85">
        <v>185483</v>
      </c>
      <c r="E23" s="85">
        <v>195661</v>
      </c>
      <c r="F23" s="85">
        <v>204649</v>
      </c>
      <c r="G23" s="85">
        <v>211917</v>
      </c>
      <c r="H23" s="85">
        <v>223996</v>
      </c>
      <c r="I23" s="85">
        <v>236926</v>
      </c>
      <c r="J23" s="85">
        <v>248959</v>
      </c>
      <c r="K23" s="85">
        <v>256545</v>
      </c>
      <c r="L23" s="85">
        <v>268851</v>
      </c>
      <c r="M23" s="85">
        <v>272282</v>
      </c>
      <c r="N23" s="85">
        <v>288277</v>
      </c>
      <c r="O23" s="85">
        <v>306351</v>
      </c>
      <c r="P23" s="114">
        <f t="shared" si="0"/>
        <v>0.63986114663546334</v>
      </c>
      <c r="Q23" s="114">
        <f t="shared" si="1"/>
        <v>0.65930677503197199</v>
      </c>
    </row>
    <row r="24" spans="1:17" x14ac:dyDescent="0.4">
      <c r="A24" s="60"/>
      <c r="B24" s="60"/>
      <c r="C24" s="44" t="s">
        <v>215</v>
      </c>
      <c r="D24" s="12">
        <v>47133</v>
      </c>
      <c r="E24" s="12">
        <v>45685</v>
      </c>
      <c r="F24" s="12">
        <v>46190</v>
      </c>
      <c r="G24" s="12">
        <v>46937</v>
      </c>
      <c r="H24" s="12">
        <v>47587</v>
      </c>
      <c r="I24" s="12">
        <v>51240</v>
      </c>
      <c r="J24" s="12">
        <v>54051</v>
      </c>
      <c r="K24" s="12">
        <v>57139</v>
      </c>
      <c r="L24" s="12">
        <v>60930</v>
      </c>
      <c r="M24" s="12">
        <v>75425</v>
      </c>
      <c r="N24" s="12">
        <v>75544</v>
      </c>
      <c r="O24" s="12">
        <v>77529</v>
      </c>
      <c r="P24" s="39">
        <f t="shared" si="0"/>
        <v>0.1619312319447328</v>
      </c>
      <c r="Q24" s="39">
        <f t="shared" si="1"/>
        <v>0.16685238488352822</v>
      </c>
    </row>
    <row r="25" spans="1:17" x14ac:dyDescent="0.4">
      <c r="A25" s="60"/>
      <c r="B25" s="60"/>
      <c r="C25" s="97" t="s">
        <v>216</v>
      </c>
      <c r="D25" s="85">
        <v>3116.7580000000003</v>
      </c>
      <c r="E25" s="85">
        <v>4069.2910000000006</v>
      </c>
      <c r="F25" s="85">
        <v>2929.4369999999999</v>
      </c>
      <c r="G25" s="85">
        <v>2904.9295050000001</v>
      </c>
      <c r="H25" s="85">
        <v>2974</v>
      </c>
      <c r="I25" s="85">
        <v>2839</v>
      </c>
      <c r="J25" s="85">
        <v>2365.0840334499999</v>
      </c>
      <c r="K25" s="85">
        <v>2256.1479430500003</v>
      </c>
      <c r="L25" s="85">
        <v>1768.0352718499998</v>
      </c>
      <c r="M25" s="85">
        <v>987.32286814000008</v>
      </c>
      <c r="N25" s="85">
        <v>2284.59358165</v>
      </c>
      <c r="O25" s="85">
        <v>2181</v>
      </c>
      <c r="P25" s="114">
        <f t="shared" si="0"/>
        <v>4.5553536982479107E-3</v>
      </c>
      <c r="Q25" s="114">
        <f t="shared" si="1"/>
        <v>4.6937926637900017E-3</v>
      </c>
    </row>
    <row r="26" spans="1:17" x14ac:dyDescent="0.4">
      <c r="A26" s="60"/>
      <c r="B26" s="60"/>
      <c r="C26" s="92" t="s">
        <v>217</v>
      </c>
      <c r="D26" s="16">
        <f>D21+D22</f>
        <v>276340.97899999999</v>
      </c>
      <c r="E26" s="16">
        <f t="shared" ref="E26:N26" si="3">E21+E22</f>
        <v>292424.07229772996</v>
      </c>
      <c r="F26" s="16">
        <f t="shared" si="3"/>
        <v>303475.37300000002</v>
      </c>
      <c r="G26" s="16">
        <f t="shared" si="3"/>
        <v>312685.44021602004</v>
      </c>
      <c r="H26" s="16">
        <f t="shared" si="3"/>
        <v>328445</v>
      </c>
      <c r="I26" s="16">
        <f t="shared" si="3"/>
        <v>346834</v>
      </c>
      <c r="J26" s="16">
        <f t="shared" si="3"/>
        <v>362255.33562754001</v>
      </c>
      <c r="K26" s="16">
        <f t="shared" si="3"/>
        <v>380401.30599571002</v>
      </c>
      <c r="L26" s="16">
        <f t="shared" si="3"/>
        <v>402445.77265188005</v>
      </c>
      <c r="M26" s="16">
        <f t="shared" si="3"/>
        <v>437489.18392693001</v>
      </c>
      <c r="N26" s="16">
        <f t="shared" si="3"/>
        <v>466304.0705202875</v>
      </c>
      <c r="O26" s="16">
        <f>O21+O22</f>
        <v>478777.31225104665</v>
      </c>
      <c r="P26" s="39">
        <f t="shared" si="0"/>
        <v>1</v>
      </c>
      <c r="Q26" s="39">
        <f t="shared" si="1"/>
        <v>1.0303903878189169</v>
      </c>
    </row>
    <row r="27" spans="1:17" x14ac:dyDescent="0.4">
      <c r="A27" s="60"/>
      <c r="B27" s="60"/>
      <c r="C27" s="97" t="s">
        <v>218</v>
      </c>
      <c r="D27" s="85">
        <f>D26-D14</f>
        <v>268042.364</v>
      </c>
      <c r="E27" s="85">
        <f t="shared" ref="E27:M27" si="4">E26-E14</f>
        <v>283858.28209392086</v>
      </c>
      <c r="F27" s="85">
        <f t="shared" si="4"/>
        <v>294678.01500000001</v>
      </c>
      <c r="G27" s="85">
        <f t="shared" si="4"/>
        <v>303644.46884138003</v>
      </c>
      <c r="H27" s="85">
        <f t="shared" si="4"/>
        <v>318842</v>
      </c>
      <c r="I27" s="85">
        <f t="shared" si="4"/>
        <v>336694</v>
      </c>
      <c r="J27" s="85">
        <f t="shared" si="4"/>
        <v>351564.95140293468</v>
      </c>
      <c r="K27" s="85">
        <f t="shared" si="4"/>
        <v>368784.30599571002</v>
      </c>
      <c r="L27" s="85">
        <f t="shared" si="4"/>
        <v>389884.56485058006</v>
      </c>
      <c r="M27" s="85">
        <f t="shared" si="4"/>
        <v>424905.90572437859</v>
      </c>
      <c r="N27" s="85">
        <f>N26-N14</f>
        <v>452565.03976399603</v>
      </c>
      <c r="O27" s="85">
        <f>O26-O14</f>
        <v>464656.22924190946</v>
      </c>
      <c r="P27" s="114">
        <f t="shared" si="0"/>
        <v>0.97050594786385203</v>
      </c>
      <c r="Q27" s="114">
        <f t="shared" si="1"/>
        <v>1</v>
      </c>
    </row>
    <row r="28" spans="1:17" x14ac:dyDescent="0.4">
      <c r="A28" s="60"/>
      <c r="B28" s="60"/>
      <c r="C28" s="21" t="s">
        <v>347</v>
      </c>
    </row>
    <row r="29" spans="1:17" x14ac:dyDescent="0.4">
      <c r="A29" s="60"/>
      <c r="B29" s="60"/>
    </row>
    <row r="30" spans="1:17" x14ac:dyDescent="0.4">
      <c r="A30" s="60"/>
      <c r="B30" s="60"/>
    </row>
    <row r="31" spans="1:17" x14ac:dyDescent="0.4">
      <c r="A31" s="60"/>
      <c r="B31" s="60"/>
    </row>
    <row r="32" spans="1:17" x14ac:dyDescent="0.4">
      <c r="A32" s="60"/>
      <c r="B32" s="60"/>
    </row>
    <row r="33" spans="1:2" x14ac:dyDescent="0.4">
      <c r="A33" s="60"/>
      <c r="B33" s="60"/>
    </row>
    <row r="34" spans="1:2" x14ac:dyDescent="0.4">
      <c r="A34" s="60"/>
      <c r="B34" s="60"/>
    </row>
  </sheetData>
  <hyperlinks>
    <hyperlink ref="A20" location="'Regional utveckling'!A1" display="Regional utveckling" xr:uid="{00000000-0004-0000-0500-000000000000}"/>
    <hyperlink ref="A19" location="'Läkemedel'!A1" display="Läkemedel" xr:uid="{00000000-0004-0000-0500-000001000000}"/>
    <hyperlink ref="A18" location="'Övrig hälso- och sjukvård'!A1" display="Övrig hälso- och sjukvård" xr:uid="{00000000-0004-0000-0500-000002000000}"/>
    <hyperlink ref="A17" location="'Tandvård'!A1" display="Tandvård" xr:uid="{00000000-0004-0000-0500-000003000000}"/>
    <hyperlink ref="A16" location="'Specialiserad psykiatrisk vård'!A1" display="Specialiserad psykiatrisk vård" xr:uid="{00000000-0004-0000-0500-000004000000}"/>
    <hyperlink ref="A15" location="'Specialiserad somatisk vård'!A1" display="Specialiserad somatisk vård" xr:uid="{00000000-0004-0000-0500-000005000000}"/>
    <hyperlink ref="A14" location="'Vårdcentraler'!A1" display="Vårdcentraler" xr:uid="{00000000-0004-0000-0500-000006000000}"/>
    <hyperlink ref="A13" location="'Primärvård'!A1" display="Primärvård" xr:uid="{00000000-0004-0000-0500-000007000000}"/>
    <hyperlink ref="A12" location="'Vårdplatser'!A1" display="Vårdplatser" xr:uid="{00000000-0004-0000-0500-000008000000}"/>
    <hyperlink ref="A11" location="'Hälso- och sjukvård'!A1" display="Hälso- och sjukvård" xr:uid="{00000000-0004-0000-0500-000009000000}"/>
    <hyperlink ref="A5" location="'Regionernas ekonomi'!A1" display="Regionernas ekonomi" xr:uid="{00000000-0004-0000-0500-00000B000000}"/>
    <hyperlink ref="A21" location="'Trafik och infrastruktur'!A1" display="Trafik och infrastruktur, samt allmän regional utveckling" xr:uid="{00000000-0004-0000-0500-00000C000000}"/>
    <hyperlink ref="A22" location="'Utbildning och kultur'!A1" display="Utbildning och kultur" xr:uid="{00000000-0004-0000-0500-00000D000000}"/>
    <hyperlink ref="A4" location="Innehåll!A1" display="Innehåll" xr:uid="{00000000-0004-0000-0500-00000E000000}"/>
    <hyperlink ref="A6" location="'Kostnader och intäkter'!A1" display="Resultaträkning" xr:uid="{00000000-0004-0000-0500-00000F000000}"/>
    <hyperlink ref="A7" location="'Balansräkning'!A1" display="Balansräkning" xr:uid="{00000000-0004-0000-0500-000010000000}"/>
    <hyperlink ref="A8" location="'kostnadsslag'!A1" display="kostnadsslag" xr:uid="{00000000-0004-0000-0500-000011000000}"/>
    <hyperlink ref="A9" location="'intäktsslag'!A1" display="intäktsslag" xr:uid="{00000000-0004-0000-0500-000012000000}"/>
    <hyperlink ref="A10" location="'Kostnader och intäkter'!A1" display="Kostnader för hälso- och sjukvård respektive regional utveckling" xr:uid="{86EB920B-24B7-462C-94ED-B6D8683A91BA}"/>
  </hyperlinks>
  <pageMargins left="0.7" right="0.7" top="0.75" bottom="0.75" header="0.3" footer="0.3"/>
  <pageSetup paperSize="9" orientation="landscape" r:id="rId1"/>
  <colBreaks count="1" manualBreakCount="1">
    <brk id="11" min="1" max="27" man="1"/>
  </colBreaks>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39">
    <tabColor theme="6"/>
  </sheetPr>
  <dimension ref="A1:J34"/>
  <sheetViews>
    <sheetView showGridLines="0" showRowColHeaders="0" zoomScaleNormal="100" zoomScaleSheetLayoutView="100" workbookViewId="0"/>
  </sheetViews>
  <sheetFormatPr defaultRowHeight="16.8" x14ac:dyDescent="0.4"/>
  <cols>
    <col min="1" max="1" width="59.5" customWidth="1"/>
    <col min="2" max="2" width="5.19921875" customWidth="1"/>
    <col min="3" max="8" width="10.796875" customWidth="1"/>
  </cols>
  <sheetData>
    <row r="1" spans="1:10" ht="30" x14ac:dyDescent="0.5">
      <c r="A1" s="257" t="s">
        <v>11</v>
      </c>
    </row>
    <row r="2" spans="1:10" x14ac:dyDescent="0.4">
      <c r="A2" s="42"/>
    </row>
    <row r="3" spans="1:10" x14ac:dyDescent="0.4">
      <c r="A3" s="254"/>
      <c r="C3" s="3" t="s">
        <v>362</v>
      </c>
    </row>
    <row r="4" spans="1:10" x14ac:dyDescent="0.4">
      <c r="A4" s="261" t="s">
        <v>14</v>
      </c>
    </row>
    <row r="5" spans="1:10" x14ac:dyDescent="0.4">
      <c r="A5" s="255" t="s">
        <v>0</v>
      </c>
    </row>
    <row r="6" spans="1:10" x14ac:dyDescent="0.4">
      <c r="A6" s="11" t="s">
        <v>2</v>
      </c>
    </row>
    <row r="7" spans="1:10" x14ac:dyDescent="0.4">
      <c r="A7" s="11" t="s">
        <v>4</v>
      </c>
      <c r="C7" s="210"/>
      <c r="D7" s="210"/>
      <c r="E7" s="210"/>
      <c r="F7" s="210"/>
      <c r="G7" s="210"/>
      <c r="H7" s="210"/>
      <c r="I7" s="210"/>
      <c r="J7" s="210"/>
    </row>
    <row r="8" spans="1:10" x14ac:dyDescent="0.4">
      <c r="A8" s="11" t="s">
        <v>6</v>
      </c>
      <c r="C8" s="210"/>
      <c r="D8" s="210"/>
      <c r="E8" s="210"/>
      <c r="F8" s="210"/>
      <c r="G8" s="210"/>
      <c r="H8" s="210"/>
      <c r="I8" s="210"/>
      <c r="J8" s="210"/>
    </row>
    <row r="9" spans="1:10" x14ac:dyDescent="0.4">
      <c r="A9" s="11" t="s">
        <v>8</v>
      </c>
      <c r="C9" s="210"/>
      <c r="D9" s="210"/>
      <c r="E9" s="210"/>
      <c r="F9" s="210"/>
      <c r="G9" s="210"/>
      <c r="H9" s="210"/>
      <c r="I9" s="210"/>
      <c r="J9" s="210"/>
    </row>
    <row r="10" spans="1:10" x14ac:dyDescent="0.4">
      <c r="A10" s="11" t="s">
        <v>10</v>
      </c>
      <c r="C10" s="210"/>
      <c r="D10" s="210"/>
      <c r="E10" s="210"/>
      <c r="F10" s="210"/>
      <c r="G10" s="210"/>
      <c r="H10" s="210"/>
      <c r="I10" s="210"/>
      <c r="J10" s="210"/>
    </row>
    <row r="11" spans="1:10" x14ac:dyDescent="0.4">
      <c r="A11" s="11" t="s">
        <v>12</v>
      </c>
      <c r="C11" s="210"/>
      <c r="D11" s="210"/>
      <c r="E11" s="210"/>
      <c r="F11" s="210"/>
      <c r="G11" s="210"/>
      <c r="H11" s="210"/>
      <c r="I11" s="210"/>
      <c r="J11" s="210"/>
    </row>
    <row r="12" spans="1:10" x14ac:dyDescent="0.4">
      <c r="A12" s="11" t="s">
        <v>13</v>
      </c>
      <c r="C12" s="210"/>
      <c r="D12" s="210"/>
      <c r="E12" s="210"/>
      <c r="F12" s="210"/>
      <c r="G12" s="210"/>
      <c r="H12" s="210"/>
      <c r="I12" s="210"/>
      <c r="J12" s="210"/>
    </row>
    <row r="13" spans="1:10" x14ac:dyDescent="0.4">
      <c r="A13" s="11" t="s">
        <v>1</v>
      </c>
      <c r="C13" s="210"/>
      <c r="D13" s="210"/>
      <c r="E13" s="210"/>
      <c r="F13" s="210"/>
      <c r="G13" s="210"/>
      <c r="H13" s="210"/>
      <c r="I13" s="210"/>
      <c r="J13" s="210"/>
    </row>
    <row r="14" spans="1:10" x14ac:dyDescent="0.4">
      <c r="A14" s="11" t="s">
        <v>3</v>
      </c>
      <c r="C14" s="210"/>
      <c r="D14" s="210"/>
      <c r="E14" s="210"/>
      <c r="F14" s="210"/>
      <c r="G14" s="210"/>
      <c r="H14" s="210"/>
      <c r="I14" s="210"/>
      <c r="J14" s="210"/>
    </row>
    <row r="15" spans="1:10" x14ac:dyDescent="0.4">
      <c r="A15" s="11" t="s">
        <v>5</v>
      </c>
      <c r="C15" s="37"/>
      <c r="D15" s="37"/>
      <c r="E15" s="37"/>
      <c r="F15" s="37"/>
      <c r="G15" s="37"/>
      <c r="H15" s="37"/>
      <c r="I15" s="37"/>
      <c r="J15" s="37"/>
    </row>
    <row r="16" spans="1:10" x14ac:dyDescent="0.4">
      <c r="A16" s="11" t="s">
        <v>7</v>
      </c>
      <c r="C16" s="37"/>
      <c r="D16" s="37"/>
      <c r="E16" s="37"/>
      <c r="F16" s="37"/>
      <c r="G16" s="37"/>
      <c r="H16" s="37"/>
      <c r="I16" s="37"/>
      <c r="J16" s="37"/>
    </row>
    <row r="17" spans="1:10" x14ac:dyDescent="0.4">
      <c r="A17" s="11" t="s">
        <v>9</v>
      </c>
      <c r="C17" s="37"/>
      <c r="D17" s="37"/>
      <c r="E17" s="37"/>
      <c r="F17" s="37"/>
      <c r="G17" s="37"/>
      <c r="H17" s="37"/>
      <c r="I17" s="37"/>
      <c r="J17" s="37"/>
    </row>
    <row r="18" spans="1:10" x14ac:dyDescent="0.4">
      <c r="A18" s="62" t="s">
        <v>11</v>
      </c>
      <c r="C18" s="37"/>
      <c r="D18" s="37"/>
      <c r="E18" s="37"/>
      <c r="F18" s="37"/>
      <c r="G18" s="37"/>
      <c r="H18" s="37"/>
      <c r="I18" s="37"/>
      <c r="J18" s="37"/>
    </row>
    <row r="19" spans="1:10" x14ac:dyDescent="0.4">
      <c r="A19" s="13" t="s">
        <v>145</v>
      </c>
      <c r="C19" s="37"/>
      <c r="D19" s="37"/>
      <c r="E19" s="37"/>
      <c r="F19" s="37"/>
      <c r="G19" s="37"/>
      <c r="H19" s="37"/>
      <c r="I19" s="37"/>
      <c r="J19" s="37"/>
    </row>
    <row r="20" spans="1:10" x14ac:dyDescent="0.4">
      <c r="A20" s="13" t="s">
        <v>146</v>
      </c>
      <c r="C20" s="37"/>
      <c r="D20" s="37"/>
      <c r="E20" s="37"/>
      <c r="F20" s="37"/>
      <c r="G20" s="37"/>
      <c r="H20" s="37"/>
      <c r="I20" s="37"/>
      <c r="J20" s="37"/>
    </row>
    <row r="21" spans="1:10" x14ac:dyDescent="0.4">
      <c r="A21" s="13" t="s">
        <v>147</v>
      </c>
      <c r="C21" s="37"/>
      <c r="D21" s="37"/>
      <c r="E21" s="37"/>
      <c r="F21" s="37"/>
      <c r="G21" s="37"/>
      <c r="H21" s="37"/>
      <c r="I21" s="37"/>
      <c r="J21" s="37"/>
    </row>
    <row r="22" spans="1:10" x14ac:dyDescent="0.4">
      <c r="A22" s="60"/>
      <c r="C22" s="37"/>
      <c r="D22" s="37"/>
      <c r="E22" s="37"/>
      <c r="F22" s="37"/>
      <c r="G22" s="37"/>
      <c r="H22" s="37"/>
      <c r="I22" s="37"/>
      <c r="J22" s="37"/>
    </row>
    <row r="23" spans="1:10" x14ac:dyDescent="0.4">
      <c r="A23" s="60"/>
      <c r="C23" s="37"/>
      <c r="D23" s="37"/>
      <c r="E23" s="37"/>
      <c r="F23" s="37"/>
      <c r="G23" s="37"/>
      <c r="H23" s="37"/>
      <c r="I23" s="37"/>
      <c r="J23" s="37"/>
    </row>
    <row r="24" spans="1:10" x14ac:dyDescent="0.4">
      <c r="A24" s="60"/>
      <c r="C24" s="37"/>
      <c r="D24" s="37"/>
      <c r="E24" s="37"/>
      <c r="F24" s="37"/>
      <c r="G24" s="37"/>
      <c r="H24" s="37"/>
      <c r="I24" s="37"/>
      <c r="J24" s="37"/>
    </row>
    <row r="25" spans="1:10" x14ac:dyDescent="0.4">
      <c r="A25" s="60"/>
      <c r="C25" s="37"/>
      <c r="D25" s="37"/>
      <c r="E25" s="37"/>
      <c r="F25" s="37"/>
      <c r="G25" s="37"/>
      <c r="H25" s="37"/>
      <c r="I25" s="37"/>
      <c r="J25" s="37"/>
    </row>
    <row r="26" spans="1:10" x14ac:dyDescent="0.4">
      <c r="A26" s="60"/>
      <c r="C26" s="37"/>
      <c r="D26" s="37"/>
      <c r="E26" s="37"/>
      <c r="F26" s="37"/>
      <c r="G26" s="37"/>
      <c r="H26" s="37"/>
      <c r="I26" s="37"/>
      <c r="J26" s="37"/>
    </row>
    <row r="27" spans="1:10" x14ac:dyDescent="0.4">
      <c r="A27" s="60"/>
      <c r="C27" s="37"/>
      <c r="D27" s="37"/>
      <c r="E27" s="37"/>
      <c r="F27" s="37"/>
      <c r="G27" s="37"/>
      <c r="H27" s="37"/>
      <c r="I27" s="37"/>
      <c r="J27" s="37"/>
    </row>
    <row r="28" spans="1:10" x14ac:dyDescent="0.4">
      <c r="A28" s="60"/>
      <c r="C28" s="37"/>
      <c r="D28" s="37"/>
      <c r="E28" s="37"/>
      <c r="F28" s="37"/>
      <c r="G28" s="37"/>
      <c r="H28" s="37"/>
      <c r="I28" s="37"/>
      <c r="J28" s="37"/>
    </row>
    <row r="29" spans="1:10" x14ac:dyDescent="0.4">
      <c r="A29" s="60"/>
    </row>
    <row r="30" spans="1:10" x14ac:dyDescent="0.4">
      <c r="A30" s="60"/>
    </row>
    <row r="31" spans="1:10" x14ac:dyDescent="0.4">
      <c r="A31" s="60"/>
    </row>
    <row r="32" spans="1:10" x14ac:dyDescent="0.4">
      <c r="A32" s="60"/>
    </row>
    <row r="33" spans="1:1" x14ac:dyDescent="0.4">
      <c r="A33" s="60"/>
    </row>
    <row r="34" spans="1:1" x14ac:dyDescent="0.4">
      <c r="A34" s="60"/>
    </row>
  </sheetData>
  <hyperlinks>
    <hyperlink ref="A16" location="'Regional utveckling'!A1" display="Regional utveckling" xr:uid="{00000000-0004-0000-4300-000000000000}"/>
    <hyperlink ref="A15" location="'Läkemedel'!A1" display="Läkemedel" xr:uid="{00000000-0004-0000-4300-000001000000}"/>
    <hyperlink ref="A14" location="'Övrig hälso- och sjukvård'!A1" display="Övrig hälso- och sjukvård" xr:uid="{00000000-0004-0000-4300-000002000000}"/>
    <hyperlink ref="A13" location="'Tandvård'!A1" display="Tandvård" xr:uid="{00000000-0004-0000-4300-000003000000}"/>
    <hyperlink ref="A12" location="'Specialiserad psykiatrisk vård'!A1" display="Specialiserad psykiatrisk vård" xr:uid="{00000000-0004-0000-4300-000004000000}"/>
    <hyperlink ref="A11" location="'Specialiserad somatisk vård'!A1" display="Specialiserad somatisk vård" xr:uid="{00000000-0004-0000-4300-000005000000}"/>
    <hyperlink ref="A10" location="'Vårdcentraler'!A1" display="Vårdcentraler" xr:uid="{00000000-0004-0000-4300-000006000000}"/>
    <hyperlink ref="A9" location="'Primärvård'!A1" display="Primärvård" xr:uid="{00000000-0004-0000-4300-000007000000}"/>
    <hyperlink ref="A8" location="'Vårdplatser'!A1" display="Vårdplatser" xr:uid="{00000000-0004-0000-4300-000008000000}"/>
    <hyperlink ref="A7" location="'Hälso- och sjukvård'!A1" display="Hälso- och sjukvård" xr:uid="{00000000-0004-0000-4300-000009000000}"/>
    <hyperlink ref="A6" location="'Kostnader och intäkter'!A1" display="Kostnader för" xr:uid="{00000000-0004-0000-4300-00000A000000}"/>
    <hyperlink ref="A5" location="'Regionernas ekonomi'!A1" display="Regionernas ekonomi" xr:uid="{00000000-0004-0000-4300-00000B000000}"/>
    <hyperlink ref="A17" location="'Trafik och infrastruktur'!A1" display="Trafik och infrastruktur, samt allmän regional utveckling" xr:uid="{00000000-0004-0000-4300-00000C000000}"/>
    <hyperlink ref="A18" location="'Utbildning och kultur'!A1" display="Utbildning och kultur" xr:uid="{00000000-0004-0000-4300-00000D000000}"/>
    <hyperlink ref="A4" location="Innehåll!A1" display="Innehåll" xr:uid="{00000000-0004-0000-4300-00000E000000}"/>
    <hyperlink ref="A19" location="'Utbildning och kultur 1'!A1" display="Utbildning och kultur 1" xr:uid="{F038F80B-C23A-43D7-B55E-544D9F522449}"/>
    <hyperlink ref="A20" location="'Utbildning och kultur 2'!A1" display="Utbildning och kultur 2" xr:uid="{E790245F-A093-403B-8204-4D26AC3887CA}"/>
    <hyperlink ref="A21" location="'Utbildning och kultur 3'!A1" display="Utbildning och kultur 3" xr:uid="{85060529-C44B-43BB-B358-7FF9EEEE7F3D}"/>
  </hyperlinks>
  <pageMargins left="0.7" right="0.7" top="0.75" bottom="0.75" header="0.3" footer="0.3"/>
  <pageSetup paperSize="9" scale="97" orientation="landscape" r:id="rId1"/>
  <colBreaks count="1" manualBreakCount="1">
    <brk id="2" max="1048575" man="1"/>
  </colBreaks>
  <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70">
    <tabColor theme="6"/>
  </sheetPr>
  <dimension ref="A1:P34"/>
  <sheetViews>
    <sheetView showGridLines="0" showRowColHeaders="0" zoomScaleNormal="100" zoomScaleSheetLayoutView="100" workbookViewId="0"/>
  </sheetViews>
  <sheetFormatPr defaultRowHeight="16.8" x14ac:dyDescent="0.4"/>
  <cols>
    <col min="1" max="1" width="59.5" customWidth="1"/>
    <col min="2" max="2" width="5.19921875" customWidth="1"/>
    <col min="3" max="3" width="41.5" customWidth="1"/>
    <col min="4" max="4" width="10.5" customWidth="1"/>
    <col min="6" max="6" width="10.5" customWidth="1"/>
    <col min="7" max="7" width="12.5" customWidth="1"/>
    <col min="9" max="12" width="8"/>
    <col min="13" max="13" width="34.69921875" bestFit="1" customWidth="1"/>
  </cols>
  <sheetData>
    <row r="1" spans="1:16" ht="30" x14ac:dyDescent="0.5">
      <c r="A1" s="257" t="s">
        <v>11</v>
      </c>
    </row>
    <row r="2" spans="1:16" x14ac:dyDescent="0.4">
      <c r="A2" s="42"/>
    </row>
    <row r="3" spans="1:16" x14ac:dyDescent="0.4">
      <c r="A3" s="254"/>
      <c r="C3" s="3" t="s">
        <v>344</v>
      </c>
    </row>
    <row r="4" spans="1:16" x14ac:dyDescent="0.4">
      <c r="A4" s="261" t="s">
        <v>14</v>
      </c>
      <c r="C4" s="21" t="s">
        <v>354</v>
      </c>
    </row>
    <row r="5" spans="1:16" x14ac:dyDescent="0.4">
      <c r="A5" s="255" t="s">
        <v>0</v>
      </c>
      <c r="C5" s="100"/>
      <c r="D5" s="335">
        <v>2021</v>
      </c>
      <c r="E5" s="335"/>
      <c r="F5" s="335">
        <v>2022</v>
      </c>
      <c r="G5" s="335"/>
    </row>
    <row r="6" spans="1:16" x14ac:dyDescent="0.4">
      <c r="A6" s="11" t="s">
        <v>2</v>
      </c>
      <c r="C6" s="73" t="s">
        <v>268</v>
      </c>
      <c r="D6" s="73" t="s">
        <v>342</v>
      </c>
      <c r="E6" s="115" t="s">
        <v>335</v>
      </c>
      <c r="F6" s="73" t="s">
        <v>342</v>
      </c>
      <c r="G6" s="115" t="s">
        <v>335</v>
      </c>
      <c r="N6" s="1"/>
      <c r="O6" s="1"/>
      <c r="P6" s="1"/>
    </row>
    <row r="7" spans="1:16" x14ac:dyDescent="0.4">
      <c r="A7" s="11" t="s">
        <v>4</v>
      </c>
      <c r="C7" s="1" t="s">
        <v>365</v>
      </c>
      <c r="D7" s="1">
        <v>764.65512190899994</v>
      </c>
      <c r="E7" s="52">
        <f t="shared" ref="E7:E16" si="0">D7/D$16</f>
        <v>0.14954165188191981</v>
      </c>
      <c r="F7" s="1">
        <v>741.81503857000007</v>
      </c>
      <c r="G7" s="52">
        <f t="shared" ref="G7:G16" si="1">F7/F$16</f>
        <v>0.1418895525457014</v>
      </c>
      <c r="N7" s="1"/>
      <c r="O7" s="1"/>
      <c r="P7" s="1"/>
    </row>
    <row r="8" spans="1:16" x14ac:dyDescent="0.4">
      <c r="A8" s="11" t="s">
        <v>6</v>
      </c>
      <c r="C8" s="74" t="s">
        <v>325</v>
      </c>
      <c r="D8" s="74">
        <v>1918.2488073049999</v>
      </c>
      <c r="E8" s="81">
        <f t="shared" si="0"/>
        <v>0.37514702660822641</v>
      </c>
      <c r="F8" s="74">
        <v>1907.1687584799997</v>
      </c>
      <c r="G8" s="81">
        <f t="shared" si="1"/>
        <v>0.36479082749726788</v>
      </c>
      <c r="N8" s="1"/>
      <c r="O8" s="1"/>
      <c r="P8" s="1"/>
    </row>
    <row r="9" spans="1:16" x14ac:dyDescent="0.4">
      <c r="A9" s="11" t="s">
        <v>8</v>
      </c>
      <c r="C9" s="1" t="s">
        <v>364</v>
      </c>
      <c r="D9" s="1">
        <v>1328.0677514337999</v>
      </c>
      <c r="E9" s="52">
        <f t="shared" si="0"/>
        <v>0.25972682281222265</v>
      </c>
      <c r="F9" s="1">
        <v>1353.8991269834999</v>
      </c>
      <c r="G9" s="52">
        <f t="shared" si="1"/>
        <v>0.25896501328690302</v>
      </c>
      <c r="N9" s="1"/>
      <c r="O9" s="1"/>
      <c r="P9" s="1"/>
    </row>
    <row r="10" spans="1:16" x14ac:dyDescent="0.4">
      <c r="A10" s="11" t="s">
        <v>10</v>
      </c>
      <c r="C10" s="75" t="s">
        <v>340</v>
      </c>
      <c r="D10" s="75">
        <v>4010.9716806477995</v>
      </c>
      <c r="E10" s="89">
        <f t="shared" si="0"/>
        <v>0.78441550130236881</v>
      </c>
      <c r="F10" s="75">
        <v>4002.8829240334999</v>
      </c>
      <c r="G10" s="89">
        <f t="shared" si="1"/>
        <v>0.76564539332987236</v>
      </c>
      <c r="N10" s="1"/>
      <c r="O10" s="1"/>
      <c r="P10" s="1"/>
    </row>
    <row r="11" spans="1:16" x14ac:dyDescent="0.4">
      <c r="A11" s="11" t="s">
        <v>12</v>
      </c>
      <c r="C11" s="1" t="s">
        <v>329</v>
      </c>
      <c r="D11" s="1">
        <v>797.02834845899997</v>
      </c>
      <c r="E11" s="52">
        <f t="shared" si="0"/>
        <v>0.15587280122797856</v>
      </c>
      <c r="F11" s="1">
        <v>888.18129190400009</v>
      </c>
      <c r="G11" s="52">
        <f t="shared" si="1"/>
        <v>0.16988553687271948</v>
      </c>
      <c r="N11" s="1"/>
      <c r="O11" s="1"/>
      <c r="P11" s="1"/>
    </row>
    <row r="12" spans="1:16" x14ac:dyDescent="0.4">
      <c r="A12" s="11" t="s">
        <v>13</v>
      </c>
      <c r="C12" s="74" t="s">
        <v>330</v>
      </c>
      <c r="D12" s="74">
        <v>201.1034277055</v>
      </c>
      <c r="E12" s="81">
        <f t="shared" si="0"/>
        <v>3.9329284427098467E-2</v>
      </c>
      <c r="F12" s="74">
        <v>206.97773068999999</v>
      </c>
      <c r="G12" s="81">
        <f t="shared" si="1"/>
        <v>3.9589353231691764E-2</v>
      </c>
      <c r="N12" s="1"/>
      <c r="O12" s="1"/>
      <c r="P12" s="1"/>
    </row>
    <row r="13" spans="1:16" x14ac:dyDescent="0.4">
      <c r="A13" s="11" t="s">
        <v>1</v>
      </c>
      <c r="C13" s="1" t="s">
        <v>331</v>
      </c>
      <c r="D13" s="1">
        <v>59.789499999999997</v>
      </c>
      <c r="E13" s="52">
        <f t="shared" si="0"/>
        <v>1.1692880017428429E-2</v>
      </c>
      <c r="F13" s="1">
        <v>82</v>
      </c>
      <c r="G13" s="52">
        <f t="shared" si="1"/>
        <v>1.5684426310871566E-2</v>
      </c>
      <c r="N13" s="1"/>
      <c r="O13" s="1"/>
      <c r="P13" s="1"/>
    </row>
    <row r="14" spans="1:16" x14ac:dyDescent="0.4">
      <c r="A14" s="11" t="s">
        <v>3</v>
      </c>
      <c r="C14" s="74" t="s">
        <v>366</v>
      </c>
      <c r="D14" s="74">
        <v>44.432409640000003</v>
      </c>
      <c r="E14" s="81">
        <f t="shared" si="0"/>
        <v>8.6895330251256543E-3</v>
      </c>
      <c r="F14" s="74">
        <v>48.074044020000002</v>
      </c>
      <c r="G14" s="81">
        <f t="shared" si="1"/>
        <v>9.195290254844949E-3</v>
      </c>
      <c r="N14" s="1"/>
      <c r="O14" s="1"/>
      <c r="P14" s="1"/>
    </row>
    <row r="15" spans="1:16" x14ac:dyDescent="0.4">
      <c r="A15" s="11" t="s">
        <v>5</v>
      </c>
      <c r="C15" s="16" t="s">
        <v>341</v>
      </c>
      <c r="D15" s="16">
        <v>1102.3536858045002</v>
      </c>
      <c r="E15" s="98">
        <f t="shared" si="0"/>
        <v>0.21558449869763116</v>
      </c>
      <c r="F15" s="16">
        <v>1225.2330666140001</v>
      </c>
      <c r="G15" s="98">
        <f t="shared" si="1"/>
        <v>0.23435460667012775</v>
      </c>
      <c r="N15" s="1"/>
      <c r="O15" s="1"/>
      <c r="P15" s="1"/>
    </row>
    <row r="16" spans="1:16" x14ac:dyDescent="0.4">
      <c r="A16" s="11" t="s">
        <v>7</v>
      </c>
      <c r="C16" s="118" t="s">
        <v>343</v>
      </c>
      <c r="D16" s="118">
        <v>5113.3253664522999</v>
      </c>
      <c r="E16" s="120">
        <f t="shared" si="0"/>
        <v>1</v>
      </c>
      <c r="F16" s="119">
        <v>5228.1159906474995</v>
      </c>
      <c r="G16" s="120">
        <f t="shared" si="1"/>
        <v>1</v>
      </c>
    </row>
    <row r="17" spans="1:3" x14ac:dyDescent="0.4">
      <c r="A17" s="11" t="s">
        <v>9</v>
      </c>
    </row>
    <row r="18" spans="1:3" x14ac:dyDescent="0.4">
      <c r="A18" s="59" t="s">
        <v>11</v>
      </c>
      <c r="C18" s="41" t="s">
        <v>371</v>
      </c>
    </row>
    <row r="19" spans="1:3" x14ac:dyDescent="0.4">
      <c r="A19" s="61" t="s">
        <v>145</v>
      </c>
    </row>
    <row r="20" spans="1:3" x14ac:dyDescent="0.4">
      <c r="A20" s="13" t="s">
        <v>146</v>
      </c>
    </row>
    <row r="21" spans="1:3" x14ac:dyDescent="0.4">
      <c r="A21" s="13" t="s">
        <v>147</v>
      </c>
    </row>
    <row r="22" spans="1:3" x14ac:dyDescent="0.4">
      <c r="A22" s="60"/>
    </row>
    <row r="23" spans="1:3" x14ac:dyDescent="0.4">
      <c r="A23" s="60"/>
    </row>
    <row r="24" spans="1:3" x14ac:dyDescent="0.4">
      <c r="A24" s="60"/>
    </row>
    <row r="25" spans="1:3" x14ac:dyDescent="0.4">
      <c r="A25" s="60"/>
    </row>
    <row r="26" spans="1:3" x14ac:dyDescent="0.4">
      <c r="A26" s="60"/>
    </row>
    <row r="27" spans="1:3" x14ac:dyDescent="0.4">
      <c r="A27" s="60"/>
    </row>
    <row r="28" spans="1:3" x14ac:dyDescent="0.4">
      <c r="A28" s="60"/>
    </row>
    <row r="29" spans="1:3" x14ac:dyDescent="0.4">
      <c r="A29" s="60"/>
    </row>
    <row r="30" spans="1:3" x14ac:dyDescent="0.4">
      <c r="A30" s="60"/>
    </row>
    <row r="31" spans="1:3" x14ac:dyDescent="0.4">
      <c r="A31" s="60"/>
    </row>
    <row r="32" spans="1:3" x14ac:dyDescent="0.4">
      <c r="A32" s="60"/>
    </row>
    <row r="33" spans="1:1" x14ac:dyDescent="0.4">
      <c r="A33" s="60"/>
    </row>
    <row r="34" spans="1:1" x14ac:dyDescent="0.4">
      <c r="A34" s="60"/>
    </row>
  </sheetData>
  <mergeCells count="2">
    <mergeCell ref="F5:G5"/>
    <mergeCell ref="D5:E5"/>
  </mergeCells>
  <hyperlinks>
    <hyperlink ref="A16" location="'Regional utveckling'!A1" display="Regional utveckling" xr:uid="{00000000-0004-0000-4400-000000000000}"/>
    <hyperlink ref="A15" location="'Läkemedel'!A1" display="Läkemedel" xr:uid="{00000000-0004-0000-4400-000001000000}"/>
    <hyperlink ref="A14" location="'Övrig hälso- och sjukvård'!A1" display="Övrig hälso- och sjukvård" xr:uid="{00000000-0004-0000-4400-000002000000}"/>
    <hyperlink ref="A13" location="'Tandvård'!A1" display="Tandvård" xr:uid="{00000000-0004-0000-4400-000003000000}"/>
    <hyperlink ref="A12" location="'Specialiserad psykiatrisk vård'!A1" display="Specialiserad psykiatrisk vård" xr:uid="{00000000-0004-0000-4400-000004000000}"/>
    <hyperlink ref="A11" location="'Specialiserad somatisk vård'!A1" display="Specialiserad somatisk vård" xr:uid="{00000000-0004-0000-4400-000005000000}"/>
    <hyperlink ref="A10" location="'Vårdcentraler'!A1" display="Vårdcentraler" xr:uid="{00000000-0004-0000-4400-000006000000}"/>
    <hyperlink ref="A9" location="'Primärvård'!A1" display="Primärvård" xr:uid="{00000000-0004-0000-4400-000007000000}"/>
    <hyperlink ref="A8" location="'Vårdplatser'!A1" display="Vårdplatser" xr:uid="{00000000-0004-0000-4400-000008000000}"/>
    <hyperlink ref="A7" location="'Hälso- och sjukvård'!A1" display="Hälso- och sjukvård" xr:uid="{00000000-0004-0000-4400-000009000000}"/>
    <hyperlink ref="A6" location="'Kostnader och intäkter'!A1" display="Kostnader för" xr:uid="{00000000-0004-0000-4400-00000A000000}"/>
    <hyperlink ref="A5" location="'Regionernas ekonomi'!A1" display="Regionernas ekonomi" xr:uid="{00000000-0004-0000-4400-00000B000000}"/>
    <hyperlink ref="A17" location="'Trafik och infrastruktur'!A1" display="Trafik och infrastruktur, samt allmän regional utveckling" xr:uid="{00000000-0004-0000-4400-00000C000000}"/>
    <hyperlink ref="A18" location="'Utbildning och kultur'!A1" display="Utbildning och kultur" xr:uid="{00000000-0004-0000-4400-00000D000000}"/>
    <hyperlink ref="A4" location="Innehåll!A1" display="Innehåll" xr:uid="{00000000-0004-0000-4400-00000E000000}"/>
    <hyperlink ref="A19" location="'Utbildning och kultur 1'!A1" display="Utbildning och kultur 1" xr:uid="{A2A22414-02E7-4A30-BB01-4A292E8B4708}"/>
    <hyperlink ref="A20" location="'Utbildning och kultur 2'!A1" display="Utbildning och kultur 2" xr:uid="{5CD528C3-E29F-409D-8807-38D85B8F2ACC}"/>
    <hyperlink ref="A21" location="'Utbildning och kultur 3'!A1" display="Utbildning och kultur 3" xr:uid="{4007885D-E597-48BE-AE91-813F178F016C}"/>
  </hyperlinks>
  <pageMargins left="0.7" right="0.7" top="0.75" bottom="0.75" header="0.3" footer="0.3"/>
  <pageSetup paperSize="9" orientation="landscape" r:id="rId1"/>
  <colBreaks count="1" manualBreakCount="1">
    <brk id="2" max="1048575" man="1"/>
  </colBreaks>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71">
    <tabColor theme="6"/>
  </sheetPr>
  <dimension ref="A1:N34"/>
  <sheetViews>
    <sheetView showGridLines="0" showRowColHeaders="0" zoomScaleNormal="100" zoomScaleSheetLayoutView="100" workbookViewId="0"/>
  </sheetViews>
  <sheetFormatPr defaultRowHeight="16.8" x14ac:dyDescent="0.4"/>
  <cols>
    <col min="1" max="1" width="59.5" customWidth="1"/>
    <col min="2" max="2" width="5.19921875" customWidth="1"/>
    <col min="3" max="3" width="58.69921875" customWidth="1"/>
  </cols>
  <sheetData>
    <row r="1" spans="1:14" ht="30" x14ac:dyDescent="0.5">
      <c r="A1" s="257" t="s">
        <v>11</v>
      </c>
    </row>
    <row r="2" spans="1:14" x14ac:dyDescent="0.4">
      <c r="A2" s="42"/>
    </row>
    <row r="3" spans="1:14" x14ac:dyDescent="0.4">
      <c r="A3" s="254"/>
      <c r="C3" s="3" t="s">
        <v>345</v>
      </c>
    </row>
    <row r="4" spans="1:14" x14ac:dyDescent="0.4">
      <c r="A4" s="261" t="s">
        <v>14</v>
      </c>
      <c r="C4" s="21" t="s">
        <v>354</v>
      </c>
      <c r="D4" s="3"/>
      <c r="E4" s="3"/>
      <c r="H4" s="1"/>
    </row>
    <row r="5" spans="1:14" x14ac:dyDescent="0.4">
      <c r="A5" s="255" t="s">
        <v>0</v>
      </c>
      <c r="C5" s="73" t="s">
        <v>264</v>
      </c>
      <c r="D5" s="73" t="s">
        <v>412</v>
      </c>
      <c r="E5" s="73" t="s">
        <v>422</v>
      </c>
      <c r="H5" s="1"/>
      <c r="K5" s="1"/>
      <c r="L5" s="1"/>
      <c r="M5" s="1"/>
    </row>
    <row r="6" spans="1:14" x14ac:dyDescent="0.4">
      <c r="A6" s="11" t="s">
        <v>2</v>
      </c>
      <c r="C6" s="1" t="s">
        <v>252</v>
      </c>
      <c r="D6" s="1">
        <v>1113.3409566584917</v>
      </c>
      <c r="E6" s="1">
        <v>1151.355153016739</v>
      </c>
      <c r="G6" s="1"/>
      <c r="H6" s="1"/>
      <c r="K6" s="1"/>
      <c r="L6" s="1"/>
      <c r="M6" s="1"/>
    </row>
    <row r="7" spans="1:14" x14ac:dyDescent="0.4">
      <c r="A7" s="11" t="s">
        <v>4</v>
      </c>
      <c r="C7" s="74" t="s">
        <v>253</v>
      </c>
      <c r="D7" s="74">
        <v>550.76062282335442</v>
      </c>
      <c r="E7" s="74">
        <v>541.1064269536231</v>
      </c>
      <c r="G7" s="1"/>
      <c r="H7" s="1"/>
      <c r="K7" s="1"/>
      <c r="L7" s="1"/>
      <c r="M7" s="1"/>
    </row>
    <row r="8" spans="1:14" x14ac:dyDescent="0.4">
      <c r="A8" s="11" t="s">
        <v>6</v>
      </c>
      <c r="C8" s="1" t="s">
        <v>178</v>
      </c>
      <c r="D8" s="1">
        <v>141.14972567473666</v>
      </c>
      <c r="E8" s="1">
        <v>125.24336422174603</v>
      </c>
      <c r="G8" s="1"/>
      <c r="H8" s="1"/>
      <c r="K8" s="1"/>
      <c r="L8" s="1"/>
      <c r="M8" s="1"/>
    </row>
    <row r="9" spans="1:14" x14ac:dyDescent="0.4">
      <c r="A9" s="11" t="s">
        <v>8</v>
      </c>
      <c r="C9" s="99" t="s">
        <v>184</v>
      </c>
      <c r="D9" s="111">
        <v>19.665969070057926</v>
      </c>
      <c r="E9" s="74">
        <v>8.5128999998844712</v>
      </c>
      <c r="G9" s="1"/>
      <c r="H9" s="1"/>
      <c r="K9" s="1"/>
      <c r="L9" s="1"/>
      <c r="M9" s="1"/>
    </row>
    <row r="10" spans="1:14" x14ac:dyDescent="0.4">
      <c r="A10" s="11" t="s">
        <v>10</v>
      </c>
      <c r="C10" s="1" t="s">
        <v>179</v>
      </c>
      <c r="D10" s="1">
        <v>154.13509100551366</v>
      </c>
      <c r="E10" s="1">
        <v>207.79794657326278</v>
      </c>
      <c r="G10" s="1"/>
      <c r="H10" s="1"/>
      <c r="K10" s="1"/>
      <c r="L10" s="1"/>
      <c r="M10" s="1"/>
      <c r="N10" s="1"/>
    </row>
    <row r="11" spans="1:14" x14ac:dyDescent="0.4">
      <c r="A11" s="11" t="s">
        <v>12</v>
      </c>
      <c r="C11" s="74" t="s">
        <v>254</v>
      </c>
      <c r="D11" s="74">
        <v>444.99859594623911</v>
      </c>
      <c r="E11" s="74">
        <v>498.59801484506306</v>
      </c>
      <c r="G11" s="1"/>
      <c r="H11" s="1"/>
      <c r="K11" s="1"/>
      <c r="L11" s="1"/>
      <c r="M11" s="1"/>
    </row>
    <row r="12" spans="1:14" x14ac:dyDescent="0.4">
      <c r="A12" s="11" t="s">
        <v>13</v>
      </c>
      <c r="C12" s="1" t="s">
        <v>256</v>
      </c>
      <c r="D12" s="1">
        <v>29.028338766782152</v>
      </c>
      <c r="E12" s="1">
        <v>31.690434201968902</v>
      </c>
      <c r="G12" s="1"/>
      <c r="H12" s="1"/>
    </row>
    <row r="13" spans="1:14" x14ac:dyDescent="0.4">
      <c r="A13" s="11" t="s">
        <v>1</v>
      </c>
      <c r="C13" s="75" t="s">
        <v>257</v>
      </c>
      <c r="D13" s="75">
        <f>D12+D11+D10+D8+D7+D6</f>
        <v>2433.4133308751179</v>
      </c>
      <c r="E13" s="75">
        <f>E12+E11+E10+E8+E7+E6</f>
        <v>2555.7913398124028</v>
      </c>
      <c r="G13" s="1"/>
      <c r="H13" s="1"/>
      <c r="K13" s="1"/>
      <c r="L13" s="1"/>
      <c r="M13" s="1"/>
    </row>
    <row r="14" spans="1:14" x14ac:dyDescent="0.4">
      <c r="A14" s="11" t="s">
        <v>3</v>
      </c>
      <c r="C14" s="46" t="s">
        <v>258</v>
      </c>
      <c r="D14" s="12">
        <f>D13-D9</f>
        <v>2413.7473618050599</v>
      </c>
      <c r="E14" s="12">
        <f>E13-E9</f>
        <v>2547.2784398125182</v>
      </c>
      <c r="G14" s="1"/>
      <c r="H14" s="1"/>
      <c r="K14" s="1"/>
      <c r="L14" s="1"/>
      <c r="M14" s="1"/>
    </row>
    <row r="15" spans="1:14" x14ac:dyDescent="0.4">
      <c r="A15" s="11" t="s">
        <v>5</v>
      </c>
      <c r="C15" s="75" t="s">
        <v>158</v>
      </c>
      <c r="D15" s="75">
        <v>1102.3536858044999</v>
      </c>
      <c r="E15" s="75">
        <v>1225.2330666140001</v>
      </c>
      <c r="G15" s="1"/>
      <c r="H15" s="1"/>
      <c r="K15" s="1"/>
      <c r="L15" s="1"/>
      <c r="M15" s="1"/>
    </row>
    <row r="16" spans="1:14" x14ac:dyDescent="0.4">
      <c r="A16" s="11" t="s">
        <v>7</v>
      </c>
      <c r="C16" s="1" t="s">
        <v>417</v>
      </c>
      <c r="D16" s="1">
        <v>13.000017287204624</v>
      </c>
      <c r="E16" s="1">
        <v>13.238844917805386</v>
      </c>
      <c r="G16" s="1"/>
      <c r="H16" s="1"/>
      <c r="K16" s="1"/>
      <c r="L16" s="1"/>
      <c r="M16" s="1"/>
    </row>
    <row r="17" spans="1:13" x14ac:dyDescent="0.4">
      <c r="A17" s="11" t="s">
        <v>9</v>
      </c>
      <c r="C17" s="74" t="s">
        <v>205</v>
      </c>
      <c r="D17" s="74">
        <v>683.1436561667</v>
      </c>
      <c r="E17" s="74">
        <v>689.79584265865003</v>
      </c>
      <c r="G17" s="1"/>
      <c r="H17" s="1"/>
      <c r="K17" s="1"/>
      <c r="L17" s="1"/>
      <c r="M17" s="1"/>
    </row>
    <row r="18" spans="1:13" x14ac:dyDescent="0.4">
      <c r="A18" s="59" t="s">
        <v>11</v>
      </c>
      <c r="C18" s="46" t="s">
        <v>206</v>
      </c>
      <c r="D18" s="12">
        <v>29.605256394409221</v>
      </c>
      <c r="E18" s="1">
        <v>22.021007149648664</v>
      </c>
      <c r="G18" s="1"/>
      <c r="H18" s="1"/>
      <c r="K18" s="1"/>
      <c r="L18" s="1"/>
      <c r="M18" s="1"/>
    </row>
    <row r="19" spans="1:13" x14ac:dyDescent="0.4">
      <c r="A19" s="13" t="s">
        <v>145</v>
      </c>
      <c r="C19" s="74" t="s">
        <v>207</v>
      </c>
      <c r="D19" s="74">
        <v>134.06197745129998</v>
      </c>
      <c r="E19" s="74">
        <v>156.1506691216</v>
      </c>
      <c r="G19" s="1"/>
      <c r="H19" s="1"/>
      <c r="K19" s="1"/>
      <c r="L19" s="1"/>
      <c r="M19" s="1"/>
    </row>
    <row r="20" spans="1:13" x14ac:dyDescent="0.4">
      <c r="A20" s="61" t="s">
        <v>146</v>
      </c>
      <c r="C20" s="1" t="s">
        <v>208</v>
      </c>
      <c r="D20" s="1">
        <v>59.740710601899998</v>
      </c>
      <c r="E20" s="1">
        <v>82.400550538499999</v>
      </c>
      <c r="G20" s="1"/>
      <c r="K20" s="1"/>
      <c r="L20" s="1"/>
      <c r="M20" s="1"/>
    </row>
    <row r="21" spans="1:13" x14ac:dyDescent="0.4">
      <c r="A21" s="13" t="s">
        <v>147</v>
      </c>
      <c r="C21" s="74" t="s">
        <v>209</v>
      </c>
      <c r="D21" s="74">
        <v>877.19641696000008</v>
      </c>
      <c r="E21" s="74">
        <v>882.61221412999998</v>
      </c>
      <c r="G21" s="1"/>
      <c r="H21" s="1"/>
    </row>
    <row r="22" spans="1:13" x14ac:dyDescent="0.4">
      <c r="A22" s="60"/>
      <c r="C22" s="1" t="s">
        <v>211</v>
      </c>
      <c r="D22" s="1">
        <v>20.841923300089999</v>
      </c>
      <c r="E22" s="1">
        <v>26.26314830087</v>
      </c>
      <c r="G22" s="1"/>
      <c r="H22" s="1"/>
    </row>
    <row r="23" spans="1:13" x14ac:dyDescent="0.4">
      <c r="A23" s="60"/>
      <c r="C23" s="75" t="s">
        <v>261</v>
      </c>
      <c r="D23" s="75">
        <f>D22+D21+D20+D19+D17+D16</f>
        <v>1787.9847017671946</v>
      </c>
      <c r="E23" s="75">
        <f>E22+E21+E20+E19+E17+E16</f>
        <v>1850.4612696674255</v>
      </c>
      <c r="G23" s="1"/>
      <c r="H23" s="1"/>
    </row>
    <row r="24" spans="1:13" x14ac:dyDescent="0.4">
      <c r="A24" s="60"/>
      <c r="C24" s="46" t="s">
        <v>262</v>
      </c>
      <c r="D24" s="12">
        <f>D23-D18</f>
        <v>1758.3794453727853</v>
      </c>
      <c r="E24" s="12">
        <f>E23-E18</f>
        <v>1828.4402625177768</v>
      </c>
      <c r="G24" s="1"/>
      <c r="K24" s="1"/>
      <c r="L24" s="1"/>
      <c r="M24" s="1"/>
    </row>
    <row r="25" spans="1:13" x14ac:dyDescent="0.4">
      <c r="A25" s="60"/>
      <c r="K25" s="1"/>
      <c r="L25" s="1"/>
      <c r="M25" s="1"/>
    </row>
    <row r="26" spans="1:13" x14ac:dyDescent="0.4">
      <c r="A26" s="60"/>
    </row>
    <row r="27" spans="1:13" x14ac:dyDescent="0.4">
      <c r="A27" s="60"/>
    </row>
    <row r="28" spans="1:13" x14ac:dyDescent="0.4">
      <c r="A28" s="60"/>
    </row>
    <row r="29" spans="1:13" x14ac:dyDescent="0.4">
      <c r="A29" s="60"/>
    </row>
    <row r="30" spans="1:13" x14ac:dyDescent="0.4">
      <c r="A30" s="60"/>
    </row>
    <row r="31" spans="1:13" x14ac:dyDescent="0.4">
      <c r="A31" s="60"/>
    </row>
    <row r="32" spans="1:13" x14ac:dyDescent="0.4">
      <c r="A32" s="60"/>
    </row>
    <row r="33" spans="1:1" x14ac:dyDescent="0.4">
      <c r="A33" s="60"/>
    </row>
    <row r="34" spans="1:1" x14ac:dyDescent="0.4">
      <c r="A34" s="60"/>
    </row>
  </sheetData>
  <hyperlinks>
    <hyperlink ref="A16" location="'Regional utveckling'!A1" display="Regional utveckling" xr:uid="{00000000-0004-0000-4500-000000000000}"/>
    <hyperlink ref="A15" location="'Läkemedel'!A1" display="Läkemedel" xr:uid="{00000000-0004-0000-4500-000001000000}"/>
    <hyperlink ref="A14" location="'Övrig hälso- och sjukvård'!A1" display="Övrig hälso- och sjukvård" xr:uid="{00000000-0004-0000-4500-000002000000}"/>
    <hyperlink ref="A13" location="'Tandvård'!A1" display="Tandvård" xr:uid="{00000000-0004-0000-4500-000003000000}"/>
    <hyperlink ref="A12" location="'Specialiserad psykiatrisk vård'!A1" display="Specialiserad psykiatrisk vård" xr:uid="{00000000-0004-0000-4500-000004000000}"/>
    <hyperlink ref="A11" location="'Specialiserad somatisk vård'!A1" display="Specialiserad somatisk vård" xr:uid="{00000000-0004-0000-4500-000005000000}"/>
    <hyperlink ref="A10" location="'Vårdcentraler'!A1" display="Vårdcentraler" xr:uid="{00000000-0004-0000-4500-000006000000}"/>
    <hyperlink ref="A9" location="'Primärvård'!A1" display="Primärvård" xr:uid="{00000000-0004-0000-4500-000007000000}"/>
    <hyperlink ref="A8" location="'Vårdplatser'!A1" display="Vårdplatser" xr:uid="{00000000-0004-0000-4500-000008000000}"/>
    <hyperlink ref="A7" location="'Hälso- och sjukvård'!A1" display="Hälso- och sjukvård" xr:uid="{00000000-0004-0000-4500-000009000000}"/>
    <hyperlink ref="A6" location="'Kostnader och intäkter'!A1" display="Kostnader för" xr:uid="{00000000-0004-0000-4500-00000A000000}"/>
    <hyperlink ref="A5" location="'Regionernas ekonomi'!A1" display="Regionernas ekonomi" xr:uid="{00000000-0004-0000-4500-00000B000000}"/>
    <hyperlink ref="A17" location="'Trafik och infrastruktur'!A1" display="Trafik och infrastruktur, samt allmän regional utveckling" xr:uid="{00000000-0004-0000-4500-00000C000000}"/>
    <hyperlink ref="A18" location="'Utbildning och kultur'!A1" display="Utbildning och kultur" xr:uid="{00000000-0004-0000-4500-00000D000000}"/>
    <hyperlink ref="A4" location="Innehåll!A1" display="Innehåll" xr:uid="{00000000-0004-0000-4500-00000E000000}"/>
    <hyperlink ref="A19" location="'Utbildning och kultur 1'!A1" display="Utbildning och kultur 1" xr:uid="{5EE3F60F-40EB-46A3-82CF-1C107ECACB19}"/>
    <hyperlink ref="A20" location="'Utbildning och kultur 2'!A1" display="Utbildning och kultur 2" xr:uid="{823EAF17-E0CC-411A-BCC0-BC9A8D22E478}"/>
    <hyperlink ref="A21" location="'Utbildning och kultur 3'!A1" display="Utbildning och kultur 3" xr:uid="{F864D540-90FE-4767-A6F9-254804F27040}"/>
  </hyperlinks>
  <pageMargins left="0.7" right="0.7" top="0.75" bottom="0.75" header="0.3" footer="0.3"/>
  <pageSetup paperSize="9" orientation="landscape"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72">
    <tabColor theme="6"/>
  </sheetPr>
  <dimension ref="A1:N29"/>
  <sheetViews>
    <sheetView showGridLines="0" showRowColHeaders="0" zoomScaleNormal="100" zoomScaleSheetLayoutView="100" workbookViewId="0"/>
  </sheetViews>
  <sheetFormatPr defaultRowHeight="16.8" x14ac:dyDescent="0.4"/>
  <cols>
    <col min="1" max="1" width="59.5" customWidth="1"/>
    <col min="2" max="2" width="5.19921875" customWidth="1"/>
    <col min="3" max="3" width="58.69921875" customWidth="1"/>
  </cols>
  <sheetData>
    <row r="1" spans="1:14" ht="30" x14ac:dyDescent="0.5">
      <c r="A1" s="257" t="s">
        <v>11</v>
      </c>
    </row>
    <row r="2" spans="1:14" x14ac:dyDescent="0.4">
      <c r="A2" s="42"/>
    </row>
    <row r="3" spans="1:14" x14ac:dyDescent="0.4">
      <c r="C3" s="3" t="s">
        <v>346</v>
      </c>
    </row>
    <row r="4" spans="1:14" x14ac:dyDescent="0.4">
      <c r="A4" s="261" t="s">
        <v>14</v>
      </c>
      <c r="C4" s="21" t="s">
        <v>354</v>
      </c>
      <c r="D4" s="29"/>
      <c r="E4" s="29"/>
    </row>
    <row r="5" spans="1:14" x14ac:dyDescent="0.4">
      <c r="A5" s="255" t="s">
        <v>0</v>
      </c>
      <c r="C5" s="73" t="s">
        <v>264</v>
      </c>
      <c r="D5" s="73" t="s">
        <v>412</v>
      </c>
      <c r="E5" s="73" t="s">
        <v>422</v>
      </c>
      <c r="G5" s="1"/>
      <c r="H5" s="1"/>
      <c r="K5" s="1"/>
      <c r="L5" s="1"/>
      <c r="M5" s="1"/>
      <c r="N5" s="1"/>
    </row>
    <row r="6" spans="1:14" x14ac:dyDescent="0.4">
      <c r="A6" s="11" t="s">
        <v>2</v>
      </c>
      <c r="C6" s="1" t="s">
        <v>252</v>
      </c>
      <c r="D6" s="1">
        <v>487.94125176290027</v>
      </c>
      <c r="E6" s="1">
        <v>502.43686950326031</v>
      </c>
      <c r="G6" s="1"/>
      <c r="H6" s="1"/>
      <c r="K6" s="1"/>
      <c r="L6" s="1"/>
      <c r="M6" s="1"/>
      <c r="N6" s="1"/>
    </row>
    <row r="7" spans="1:14" x14ac:dyDescent="0.4">
      <c r="A7" s="11" t="s">
        <v>4</v>
      </c>
      <c r="C7" s="74" t="s">
        <v>253</v>
      </c>
      <c r="D7" s="74">
        <v>252.65832906790149</v>
      </c>
      <c r="E7" s="74">
        <v>244.88458192653613</v>
      </c>
      <c r="G7" s="1"/>
      <c r="H7" s="1"/>
      <c r="K7" s="1"/>
      <c r="L7" s="1"/>
      <c r="M7" s="1"/>
      <c r="N7" s="1"/>
    </row>
    <row r="8" spans="1:14" x14ac:dyDescent="0.4">
      <c r="A8" s="11" t="s">
        <v>6</v>
      </c>
      <c r="C8" s="1" t="s">
        <v>178</v>
      </c>
      <c r="D8" s="1">
        <v>51.355820781901627</v>
      </c>
      <c r="E8" s="1">
        <v>73.546341981017818</v>
      </c>
      <c r="G8" s="1"/>
      <c r="H8" s="1"/>
      <c r="K8" s="1"/>
      <c r="L8" s="1"/>
      <c r="M8" s="1"/>
      <c r="N8" s="1"/>
    </row>
    <row r="9" spans="1:14" x14ac:dyDescent="0.4">
      <c r="A9" s="11" t="s">
        <v>8</v>
      </c>
      <c r="C9" s="99" t="s">
        <v>184</v>
      </c>
      <c r="D9" s="111">
        <v>1.0000894994587919</v>
      </c>
      <c r="E9" s="74">
        <v>4.999999999994139E-2</v>
      </c>
      <c r="G9" s="1"/>
      <c r="H9" s="1"/>
      <c r="K9" s="1"/>
      <c r="L9" s="1"/>
      <c r="M9" s="1"/>
      <c r="N9" s="1"/>
    </row>
    <row r="10" spans="1:14" x14ac:dyDescent="0.4">
      <c r="A10" s="11" t="s">
        <v>10</v>
      </c>
      <c r="C10" s="1" t="s">
        <v>179</v>
      </c>
      <c r="D10" s="1">
        <v>4353.1651897490792</v>
      </c>
      <c r="E10" s="1">
        <v>4270.2305326087508</v>
      </c>
      <c r="G10" s="1"/>
      <c r="H10" s="1"/>
      <c r="L10" s="1"/>
      <c r="M10" s="1"/>
      <c r="N10" s="1"/>
    </row>
    <row r="11" spans="1:14" x14ac:dyDescent="0.4">
      <c r="A11" s="11" t="s">
        <v>12</v>
      </c>
      <c r="C11" s="74" t="s">
        <v>254</v>
      </c>
      <c r="D11" s="74">
        <v>365.74950246286301</v>
      </c>
      <c r="E11" s="74">
        <v>440.45142902450351</v>
      </c>
      <c r="G11" s="1"/>
      <c r="H11" s="1"/>
      <c r="L11" s="1"/>
      <c r="M11" s="1"/>
      <c r="N11" s="1"/>
    </row>
    <row r="12" spans="1:14" x14ac:dyDescent="0.4">
      <c r="A12" s="11" t="s">
        <v>13</v>
      </c>
      <c r="C12" s="1" t="s">
        <v>256</v>
      </c>
      <c r="D12" s="1">
        <v>26.116637840408419</v>
      </c>
      <c r="E12" s="1">
        <v>24.00112380225104</v>
      </c>
      <c r="G12" s="1"/>
      <c r="H12" s="1"/>
    </row>
    <row r="13" spans="1:14" x14ac:dyDescent="0.4">
      <c r="A13" s="11" t="s">
        <v>1</v>
      </c>
      <c r="C13" s="75" t="s">
        <v>257</v>
      </c>
      <c r="D13" s="75">
        <f>D12+D11+D10+D8+D7+D6</f>
        <v>5536.9867316650543</v>
      </c>
      <c r="E13" s="75">
        <f>E12+E11+E10+E8+E7+E6</f>
        <v>5555.5508788463185</v>
      </c>
      <c r="G13" s="1"/>
      <c r="H13" s="1"/>
      <c r="L13" s="1"/>
      <c r="M13" s="1"/>
      <c r="N13" s="1"/>
    </row>
    <row r="14" spans="1:14" x14ac:dyDescent="0.4">
      <c r="A14" s="11" t="s">
        <v>3</v>
      </c>
      <c r="C14" s="46" t="s">
        <v>258</v>
      </c>
      <c r="D14" s="12">
        <f>D13-D9</f>
        <v>5535.9866421655952</v>
      </c>
      <c r="E14" s="12">
        <f>E13-E9</f>
        <v>5555.5008788463183</v>
      </c>
      <c r="G14" s="1"/>
      <c r="H14" s="1"/>
      <c r="L14" s="1"/>
      <c r="M14" s="1"/>
      <c r="N14" s="1"/>
    </row>
    <row r="15" spans="1:14" x14ac:dyDescent="0.4">
      <c r="A15" s="11" t="s">
        <v>5</v>
      </c>
      <c r="C15" s="75" t="s">
        <v>158</v>
      </c>
      <c r="D15" s="75">
        <v>4010.9716806478</v>
      </c>
      <c r="E15" s="75">
        <v>4002.8829240334999</v>
      </c>
      <c r="G15" s="1"/>
      <c r="H15" s="1"/>
      <c r="L15" s="1"/>
      <c r="M15" s="1"/>
      <c r="N15" s="1"/>
    </row>
    <row r="16" spans="1:14" x14ac:dyDescent="0.4">
      <c r="A16" s="11" t="s">
        <v>7</v>
      </c>
      <c r="C16" s="1" t="s">
        <v>417</v>
      </c>
      <c r="D16" s="1">
        <v>3.000004432311937</v>
      </c>
      <c r="E16" s="1">
        <v>4.0000018026664392</v>
      </c>
      <c r="G16" s="1"/>
      <c r="H16" s="1"/>
      <c r="L16" s="1"/>
      <c r="M16" s="1"/>
      <c r="N16" s="1"/>
    </row>
    <row r="17" spans="1:14" x14ac:dyDescent="0.4">
      <c r="A17" s="11" t="s">
        <v>9</v>
      </c>
      <c r="C17" s="74" t="s">
        <v>205</v>
      </c>
      <c r="D17" s="74">
        <v>44.90688589002</v>
      </c>
      <c r="E17" s="74">
        <v>48.948400337331989</v>
      </c>
      <c r="G17" s="1"/>
      <c r="H17" s="1"/>
      <c r="L17" s="1"/>
      <c r="M17" s="1"/>
      <c r="N17" s="1"/>
    </row>
    <row r="18" spans="1:14" x14ac:dyDescent="0.4">
      <c r="A18" s="59" t="s">
        <v>11</v>
      </c>
      <c r="C18" s="46" t="s">
        <v>206</v>
      </c>
      <c r="D18" s="12">
        <v>2.2600000000000002E-2</v>
      </c>
      <c r="E18" s="1">
        <v>0.24282000000000001</v>
      </c>
      <c r="G18" s="1"/>
      <c r="H18" s="1"/>
      <c r="L18" s="1"/>
      <c r="M18" s="1"/>
      <c r="N18" s="1"/>
    </row>
    <row r="19" spans="1:14" x14ac:dyDescent="0.4">
      <c r="A19" s="13" t="s">
        <v>145</v>
      </c>
      <c r="C19" s="74" t="s">
        <v>207</v>
      </c>
      <c r="D19" s="74">
        <v>22.165394084799999</v>
      </c>
      <c r="E19" s="74">
        <v>25.116970355479999</v>
      </c>
      <c r="G19" s="1"/>
      <c r="H19" s="1"/>
      <c r="L19" s="1"/>
      <c r="M19" s="1"/>
      <c r="N19" s="1"/>
    </row>
    <row r="20" spans="1:14" x14ac:dyDescent="0.4">
      <c r="A20" s="13" t="s">
        <v>146</v>
      </c>
      <c r="C20" s="1" t="s">
        <v>208</v>
      </c>
      <c r="D20" s="1">
        <v>24.159977000144</v>
      </c>
      <c r="E20" s="1">
        <v>32.023139480043994</v>
      </c>
      <c r="G20" s="1"/>
      <c r="H20" s="1"/>
      <c r="L20" s="1"/>
      <c r="M20" s="1"/>
      <c r="N20" s="1"/>
    </row>
    <row r="21" spans="1:14" x14ac:dyDescent="0.4">
      <c r="A21" s="61" t="s">
        <v>147</v>
      </c>
      <c r="C21" s="74" t="s">
        <v>209</v>
      </c>
      <c r="D21" s="74">
        <v>1649.518190239</v>
      </c>
      <c r="E21" s="74">
        <v>1643.4769429560001</v>
      </c>
      <c r="G21" s="1"/>
      <c r="H21" s="1"/>
    </row>
    <row r="22" spans="1:14" x14ac:dyDescent="0.4">
      <c r="A22" s="60"/>
      <c r="C22" s="1" t="s">
        <v>211</v>
      </c>
      <c r="D22" s="1">
        <v>38.094161585297996</v>
      </c>
      <c r="E22" s="1">
        <v>36.138929800919996</v>
      </c>
      <c r="G22" s="1"/>
      <c r="H22" s="1"/>
      <c r="K22" s="1"/>
      <c r="L22" s="1"/>
      <c r="M22" s="1"/>
      <c r="N22" s="1"/>
    </row>
    <row r="23" spans="1:14" x14ac:dyDescent="0.4">
      <c r="A23" s="60"/>
      <c r="C23" s="75" t="s">
        <v>261</v>
      </c>
      <c r="D23" s="75">
        <f>D22+D21+D20+D19+D17+D16</f>
        <v>1781.8446132315739</v>
      </c>
      <c r="E23" s="75">
        <f>E22+E21+E20+E19+E17+E16</f>
        <v>1789.7043847324426</v>
      </c>
      <c r="G23" s="1"/>
      <c r="H23" s="1"/>
      <c r="K23" s="1"/>
      <c r="L23" s="1"/>
      <c r="M23" s="1"/>
      <c r="N23" s="1"/>
    </row>
    <row r="24" spans="1:14" x14ac:dyDescent="0.4">
      <c r="A24" s="60"/>
      <c r="C24" s="46" t="s">
        <v>262</v>
      </c>
      <c r="D24" s="12">
        <f>D23-D18</f>
        <v>1781.8220132315739</v>
      </c>
      <c r="E24" s="12">
        <f>E23-E18</f>
        <v>1789.4615647324426</v>
      </c>
    </row>
    <row r="25" spans="1:14" x14ac:dyDescent="0.4">
      <c r="A25" s="60"/>
    </row>
    <row r="26" spans="1:14" x14ac:dyDescent="0.4">
      <c r="A26" s="60"/>
    </row>
    <row r="27" spans="1:14" x14ac:dyDescent="0.4">
      <c r="A27" s="60"/>
    </row>
    <row r="28" spans="1:14" x14ac:dyDescent="0.4">
      <c r="A28" s="60"/>
    </row>
    <row r="29" spans="1:14" x14ac:dyDescent="0.4">
      <c r="A29" s="60"/>
    </row>
  </sheetData>
  <hyperlinks>
    <hyperlink ref="A16" location="'Regional utveckling'!A1" display="Regional utveckling" xr:uid="{00000000-0004-0000-4600-000000000000}"/>
    <hyperlink ref="A15" location="'Läkemedel'!A1" display="Läkemedel" xr:uid="{00000000-0004-0000-4600-000001000000}"/>
    <hyperlink ref="A14" location="'Övrig hälso- och sjukvård'!A1" display="Övrig hälso- och sjukvård" xr:uid="{00000000-0004-0000-4600-000002000000}"/>
    <hyperlink ref="A13" location="'Tandvård'!A1" display="Tandvård" xr:uid="{00000000-0004-0000-4600-000003000000}"/>
    <hyperlink ref="A12" location="'Specialiserad psykiatrisk vård'!A1" display="Specialiserad psykiatrisk vård" xr:uid="{00000000-0004-0000-4600-000004000000}"/>
    <hyperlink ref="A11" location="'Specialiserad somatisk vård'!A1" display="Specialiserad somatisk vård" xr:uid="{00000000-0004-0000-4600-000005000000}"/>
    <hyperlink ref="A10" location="'Vårdcentraler'!A1" display="Vårdcentraler" xr:uid="{00000000-0004-0000-4600-000006000000}"/>
    <hyperlink ref="A9" location="'Primärvård'!A1" display="Primärvård" xr:uid="{00000000-0004-0000-4600-000007000000}"/>
    <hyperlink ref="A8" location="'Vårdplatser'!A1" display="Vårdplatser" xr:uid="{00000000-0004-0000-4600-000008000000}"/>
    <hyperlink ref="A7" location="'Hälso- och sjukvård'!A1" display="Hälso- och sjukvård" xr:uid="{00000000-0004-0000-4600-000009000000}"/>
    <hyperlink ref="A5" location="'Regionernas ekonomi'!A1" display="Regionernas ekonomi" xr:uid="{00000000-0004-0000-4600-00000B000000}"/>
    <hyperlink ref="A17" location="'Trafik och infrastruktur'!A1" display="Trafik och infrastruktur, samt allmän regional utveckling" xr:uid="{00000000-0004-0000-4600-00000C000000}"/>
    <hyperlink ref="A18" location="'Utbildning och kultur'!A1" display="Utbildning och kultur" xr:uid="{00000000-0004-0000-4600-00000D000000}"/>
    <hyperlink ref="A4" location="Innehåll!A1" display="Innehåll" xr:uid="{00000000-0004-0000-4600-00000E000000}"/>
    <hyperlink ref="A6" location="'Kostnader och intäkter'!A1" display="Kostnader för" xr:uid="{91C7EB2F-E464-40E4-8E95-5E1EDFB60130}"/>
    <hyperlink ref="A19" location="'Utbildning och kultur 1'!A1" display="Utbildning och kultur 1" xr:uid="{B9C99449-B77A-42FF-913A-FB363917EC50}"/>
    <hyperlink ref="A20" location="'Utbildning och kultur 2'!A1" display="Utbildning och kultur 2" xr:uid="{71B2C963-E1DC-4C03-AB6F-522A8F250F1A}"/>
    <hyperlink ref="A21" location="'Utbildning och kultur 3'!A1" display="Utbildning och kultur 3" xr:uid="{FB0A7263-A215-4559-B596-F8F5592DE872}"/>
  </hyperlinks>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8">
    <tabColor theme="0"/>
  </sheetPr>
  <dimension ref="A1:K34"/>
  <sheetViews>
    <sheetView showGridLines="0" showRowColHeaders="0" zoomScaleNormal="100" workbookViewId="0"/>
  </sheetViews>
  <sheetFormatPr defaultRowHeight="16.8" x14ac:dyDescent="0.4"/>
  <cols>
    <col min="1" max="1" width="59.5" customWidth="1"/>
    <col min="2" max="2" width="5.19921875" customWidth="1"/>
    <col min="3" max="8" width="10.296875" customWidth="1"/>
  </cols>
  <sheetData>
    <row r="1" spans="1:11" ht="40.049999999999997" customHeight="1" x14ac:dyDescent="0.4">
      <c r="A1" s="287" t="s">
        <v>460</v>
      </c>
    </row>
    <row r="2" spans="1:11" x14ac:dyDescent="0.4">
      <c r="A2" s="42"/>
    </row>
    <row r="3" spans="1:11" x14ac:dyDescent="0.4">
      <c r="C3" s="3" t="s">
        <v>494</v>
      </c>
      <c r="D3" s="215"/>
      <c r="E3" s="215"/>
      <c r="F3" s="215"/>
      <c r="G3" s="215"/>
      <c r="H3" s="215"/>
    </row>
    <row r="4" spans="1:11" ht="15" customHeight="1" x14ac:dyDescent="0.4">
      <c r="A4" s="3" t="s">
        <v>14</v>
      </c>
      <c r="C4" s="259" t="s">
        <v>493</v>
      </c>
    </row>
    <row r="5" spans="1:11" ht="16.8" customHeight="1" x14ac:dyDescent="0.4">
      <c r="A5" t="s">
        <v>0</v>
      </c>
    </row>
    <row r="6" spans="1:11" ht="33.6" x14ac:dyDescent="0.4">
      <c r="A6" s="219" t="s">
        <v>460</v>
      </c>
      <c r="B6" s="210"/>
      <c r="I6" s="210"/>
      <c r="J6" s="210"/>
      <c r="K6" s="210"/>
    </row>
    <row r="7" spans="1:11" ht="15" customHeight="1" x14ac:dyDescent="0.4">
      <c r="A7" s="284" t="s">
        <v>152</v>
      </c>
      <c r="B7" s="210"/>
      <c r="C7" s="210"/>
      <c r="D7" s="210"/>
      <c r="E7" s="210"/>
      <c r="F7" s="210"/>
      <c r="G7" s="210"/>
      <c r="H7" s="210"/>
      <c r="I7" s="210"/>
      <c r="J7" s="210"/>
      <c r="K7" s="210"/>
    </row>
    <row r="8" spans="1:11" x14ac:dyDescent="0.4">
      <c r="A8" s="284" t="s">
        <v>153</v>
      </c>
      <c r="B8" s="210"/>
      <c r="C8" s="210"/>
      <c r="D8" s="210"/>
      <c r="E8" s="210"/>
      <c r="F8" s="210"/>
      <c r="G8" s="210"/>
      <c r="H8" s="210"/>
      <c r="I8" s="210"/>
      <c r="J8" s="210"/>
      <c r="K8" s="210"/>
    </row>
    <row r="9" spans="1:11" x14ac:dyDescent="0.4">
      <c r="A9" s="295" t="s">
        <v>154</v>
      </c>
      <c r="B9" s="210"/>
      <c r="C9" s="210"/>
      <c r="D9" s="210"/>
      <c r="E9" s="210"/>
      <c r="F9" s="210"/>
      <c r="G9" s="210"/>
      <c r="H9" s="210"/>
      <c r="I9" s="210"/>
      <c r="J9" s="210"/>
      <c r="K9" s="210"/>
    </row>
    <row r="10" spans="1:11" x14ac:dyDescent="0.4">
      <c r="A10" s="11" t="s">
        <v>4</v>
      </c>
      <c r="B10" s="210"/>
      <c r="C10" s="210"/>
      <c r="D10" s="210"/>
      <c r="E10" s="210"/>
      <c r="F10" s="210"/>
      <c r="G10" s="210"/>
      <c r="H10" s="210"/>
      <c r="I10" s="210"/>
      <c r="J10" s="210"/>
      <c r="K10" s="210"/>
    </row>
    <row r="11" spans="1:11" x14ac:dyDescent="0.4">
      <c r="A11" s="11" t="s">
        <v>6</v>
      </c>
      <c r="B11" s="210"/>
      <c r="C11" s="210"/>
      <c r="D11" s="210"/>
      <c r="E11" s="210"/>
      <c r="F11" s="210"/>
      <c r="G11" s="210"/>
      <c r="H11" s="210"/>
      <c r="I11" s="210"/>
      <c r="J11" s="210"/>
      <c r="K11" s="210"/>
    </row>
    <row r="12" spans="1:11" x14ac:dyDescent="0.4">
      <c r="A12" s="11" t="s">
        <v>8</v>
      </c>
      <c r="B12" s="210"/>
      <c r="C12" s="210"/>
      <c r="D12" s="210"/>
      <c r="E12" s="210"/>
      <c r="F12" s="210"/>
      <c r="G12" s="210"/>
      <c r="H12" s="210"/>
      <c r="I12" s="210"/>
      <c r="J12" s="210"/>
      <c r="K12" s="210"/>
    </row>
    <row r="13" spans="1:11" x14ac:dyDescent="0.4">
      <c r="A13" s="11" t="s">
        <v>10</v>
      </c>
      <c r="B13" s="210"/>
      <c r="C13" s="210"/>
      <c r="D13" s="210"/>
      <c r="E13" s="210"/>
      <c r="F13" s="210"/>
      <c r="G13" s="210"/>
      <c r="H13" s="210"/>
      <c r="I13" s="210"/>
      <c r="J13" s="210"/>
      <c r="K13" s="210"/>
    </row>
    <row r="14" spans="1:11" x14ac:dyDescent="0.4">
      <c r="A14" s="11" t="s">
        <v>12</v>
      </c>
      <c r="B14" s="210"/>
      <c r="C14" s="210"/>
      <c r="D14" s="210"/>
      <c r="E14" s="210"/>
      <c r="F14" s="210"/>
      <c r="G14" s="210"/>
      <c r="H14" s="210"/>
      <c r="I14" s="210"/>
      <c r="J14" s="210"/>
      <c r="K14" s="210"/>
    </row>
    <row r="15" spans="1:11" x14ac:dyDescent="0.4">
      <c r="A15" s="11" t="s">
        <v>13</v>
      </c>
      <c r="B15" s="210"/>
      <c r="C15" s="210"/>
      <c r="D15" s="210"/>
      <c r="E15" s="210"/>
      <c r="F15" s="210"/>
      <c r="G15" s="210"/>
      <c r="H15" s="210"/>
      <c r="I15" s="210"/>
      <c r="J15" s="210"/>
      <c r="K15" s="210"/>
    </row>
    <row r="16" spans="1:11" x14ac:dyDescent="0.4">
      <c r="A16" s="11" t="s">
        <v>1</v>
      </c>
      <c r="B16" s="210"/>
      <c r="C16" s="210"/>
      <c r="D16" s="210"/>
      <c r="E16" s="210"/>
      <c r="F16" s="210"/>
      <c r="G16" s="210"/>
      <c r="H16" s="210"/>
      <c r="I16" s="210"/>
      <c r="J16" s="210"/>
      <c r="K16" s="210"/>
    </row>
    <row r="17" spans="1:11" x14ac:dyDescent="0.4">
      <c r="A17" s="11" t="s">
        <v>3</v>
      </c>
      <c r="B17" s="210"/>
      <c r="C17" s="210"/>
      <c r="D17" s="210"/>
      <c r="E17" s="210"/>
      <c r="F17" s="210"/>
      <c r="G17" s="210"/>
      <c r="H17" s="210"/>
      <c r="I17" s="210"/>
      <c r="J17" s="210"/>
      <c r="K17" s="210"/>
    </row>
    <row r="18" spans="1:11" x14ac:dyDescent="0.4">
      <c r="A18" s="11" t="s">
        <v>5</v>
      </c>
      <c r="B18" s="210"/>
      <c r="C18" s="210"/>
      <c r="D18" s="210"/>
      <c r="E18" s="210"/>
      <c r="F18" s="210"/>
      <c r="G18" s="210"/>
      <c r="H18" s="210"/>
      <c r="I18" s="210"/>
      <c r="J18" s="210"/>
      <c r="K18" s="210"/>
    </row>
    <row r="19" spans="1:11" x14ac:dyDescent="0.4">
      <c r="A19" s="11" t="s">
        <v>7</v>
      </c>
      <c r="B19" s="210"/>
      <c r="C19" s="210"/>
      <c r="D19" s="210"/>
      <c r="E19" s="210"/>
      <c r="F19" s="210"/>
      <c r="G19" s="210"/>
      <c r="H19" s="210"/>
      <c r="I19" s="210"/>
      <c r="J19" s="210"/>
      <c r="K19" s="210"/>
    </row>
    <row r="20" spans="1:11" ht="15" customHeight="1" x14ac:dyDescent="0.4">
      <c r="A20" s="11" t="s">
        <v>9</v>
      </c>
      <c r="B20" s="210"/>
      <c r="C20" s="210"/>
      <c r="D20" s="210"/>
      <c r="E20" s="210"/>
      <c r="F20" s="210"/>
      <c r="G20" s="210"/>
      <c r="H20" s="210"/>
      <c r="I20" s="210"/>
      <c r="J20" s="210"/>
      <c r="K20" s="210"/>
    </row>
    <row r="21" spans="1:11" x14ac:dyDescent="0.4">
      <c r="A21" s="59" t="s">
        <v>11</v>
      </c>
      <c r="B21" s="210"/>
      <c r="C21" s="210"/>
      <c r="D21" s="210"/>
      <c r="E21" s="210"/>
      <c r="F21" s="210"/>
      <c r="G21" s="210"/>
      <c r="H21" s="210"/>
      <c r="I21" s="210"/>
      <c r="J21" s="210"/>
      <c r="K21" s="210"/>
    </row>
    <row r="22" spans="1:11" x14ac:dyDescent="0.4">
      <c r="A22" s="60"/>
      <c r="B22" s="210"/>
      <c r="C22" s="210"/>
      <c r="D22" s="210"/>
      <c r="E22" s="210"/>
      <c r="F22" s="210"/>
      <c r="G22" s="210"/>
      <c r="H22" s="210"/>
      <c r="I22" s="210"/>
      <c r="J22" s="210"/>
      <c r="K22" s="210"/>
    </row>
    <row r="23" spans="1:11" x14ac:dyDescent="0.4">
      <c r="A23" s="60"/>
      <c r="B23" s="210"/>
      <c r="C23" s="210"/>
      <c r="D23" s="210"/>
      <c r="E23" s="210"/>
      <c r="F23" s="210"/>
      <c r="G23" s="210"/>
      <c r="H23" s="210"/>
      <c r="I23" s="210"/>
      <c r="J23" s="210"/>
      <c r="K23" s="210"/>
    </row>
    <row r="24" spans="1:11" ht="15" customHeight="1" x14ac:dyDescent="0.4">
      <c r="A24" s="60"/>
      <c r="B24" s="210"/>
      <c r="C24" s="210"/>
      <c r="D24" s="210"/>
      <c r="E24" s="210"/>
      <c r="F24" s="210"/>
      <c r="G24" s="210"/>
      <c r="H24" s="210"/>
      <c r="I24" s="210"/>
      <c r="J24" s="210"/>
      <c r="K24" s="210"/>
    </row>
    <row r="25" spans="1:11" x14ac:dyDescent="0.4">
      <c r="A25" s="60"/>
      <c r="B25" s="210"/>
      <c r="C25" s="210"/>
      <c r="D25" s="210"/>
      <c r="E25" s="210"/>
      <c r="F25" s="210"/>
      <c r="G25" s="210"/>
      <c r="H25" s="210"/>
      <c r="I25" s="210"/>
      <c r="J25" s="210"/>
      <c r="K25" s="210"/>
    </row>
    <row r="26" spans="1:11" x14ac:dyDescent="0.4">
      <c r="A26" s="60"/>
      <c r="C26" s="210"/>
      <c r="D26" s="210"/>
      <c r="E26" s="210"/>
      <c r="F26" s="210"/>
      <c r="G26" s="210"/>
      <c r="H26" s="210"/>
    </row>
    <row r="27" spans="1:11" x14ac:dyDescent="0.4">
      <c r="A27" s="60"/>
    </row>
    <row r="28" spans="1:11" x14ac:dyDescent="0.4">
      <c r="A28" s="60"/>
    </row>
    <row r="29" spans="1:11" x14ac:dyDescent="0.4">
      <c r="A29" s="60"/>
    </row>
    <row r="30" spans="1:11" x14ac:dyDescent="0.4">
      <c r="A30" s="60"/>
    </row>
    <row r="31" spans="1:11" x14ac:dyDescent="0.4">
      <c r="A31" s="60"/>
    </row>
    <row r="32" spans="1:11" x14ac:dyDescent="0.4">
      <c r="A32" s="60"/>
    </row>
    <row r="33" spans="1:1" x14ac:dyDescent="0.4">
      <c r="A33" s="60"/>
    </row>
    <row r="34" spans="1:1" x14ac:dyDescent="0.4">
      <c r="A34" s="60"/>
    </row>
  </sheetData>
  <hyperlinks>
    <hyperlink ref="A19" location="'Regional utveckling'!A1" display="Regional utveckling" xr:uid="{00000000-0004-0000-0600-000000000000}"/>
    <hyperlink ref="A18" location="'Läkemedel'!A1" display="Läkemedel" xr:uid="{00000000-0004-0000-0600-000001000000}"/>
    <hyperlink ref="A17" location="'Övrig hälso- och sjukvård'!A1" display="Övrig hälso- och sjukvård" xr:uid="{00000000-0004-0000-0600-000002000000}"/>
    <hyperlink ref="A16" location="'Tandvård'!A1" display="Tandvård" xr:uid="{00000000-0004-0000-0600-000003000000}"/>
    <hyperlink ref="A15" location="'Specialiserad psykiatrisk vård'!A1" display="Specialiserad psykiatrisk vård" xr:uid="{00000000-0004-0000-0600-000004000000}"/>
    <hyperlink ref="A14" location="'Specialiserad somatisk vård'!A1" display="Specialiserad somatisk vård" xr:uid="{00000000-0004-0000-0600-000005000000}"/>
    <hyperlink ref="A13" location="'Vårdcentraler'!A1" display="Vårdcentraler" xr:uid="{00000000-0004-0000-0600-000006000000}"/>
    <hyperlink ref="A12" location="'Primärvård'!A1" display="Primärvård" xr:uid="{00000000-0004-0000-0600-000007000000}"/>
    <hyperlink ref="A11" location="'Vårdplatser'!A1" display="Vårdplatser" xr:uid="{00000000-0004-0000-0600-000008000000}"/>
    <hyperlink ref="A10" location="'Hälso- och sjukvård'!A1" display="Hälso- och sjukvård" xr:uid="{00000000-0004-0000-0600-000009000000}"/>
    <hyperlink ref="A6" location="'Kostnader och intäkter'!A1" display="Kostnader för hälso- och sjukvård respektive regional utveckling" xr:uid="{00000000-0004-0000-0600-00000A000000}"/>
    <hyperlink ref="A5" location="'Regionernas ekonomi'!A1" display="Regionernas ekonomi" xr:uid="{00000000-0004-0000-0600-00000B000000}"/>
    <hyperlink ref="A20" location="'Trafik och infrastruktur'!A1" display="Trafik och infrastruktur, samt allmän regional utveckling" xr:uid="{00000000-0004-0000-0600-00000C000000}"/>
    <hyperlink ref="A21" location="'Utbildning och kultur'!A1" display="Utbildning och kultur" xr:uid="{00000000-0004-0000-0600-00000D000000}"/>
    <hyperlink ref="A4" location="Innehåll!A1" display="Innehåll" xr:uid="{00000000-0004-0000-0600-00000E000000}"/>
    <hyperlink ref="A7" location="'Kostnader och intäkter 1'!A1" display="Kostnader och intäkter" xr:uid="{00000000-0004-0000-0600-00000F000000}"/>
    <hyperlink ref="A8" location="'Kostnader och intäkter 2'!A1" display="Nettokostnad per område " xr:uid="{00000000-0004-0000-0600-000010000000}"/>
    <hyperlink ref="A9" location="'Kostnader och intäkter 3'!A1" display="Nettokostnad per invånare för hälso- och sjukvård samt regional utveckling " xr:uid="{00000000-0004-0000-0600-000011000000}"/>
  </hyperlinks>
  <pageMargins left="0.7" right="0.7" top="0.75" bottom="0.75" header="0.3" footer="0.3"/>
  <pageSetup paperSize="9" orientation="landscape" r:id="rId1"/>
  <colBreaks count="1" manualBreakCount="1">
    <brk id="1"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tabColor theme="0"/>
  </sheetPr>
  <dimension ref="A1:N118"/>
  <sheetViews>
    <sheetView showGridLines="0" showRowColHeaders="0" zoomScaleNormal="100" workbookViewId="0"/>
  </sheetViews>
  <sheetFormatPr defaultRowHeight="16.8" x14ac:dyDescent="0.4"/>
  <cols>
    <col min="1" max="1" width="59.5" customWidth="1"/>
    <col min="2" max="2" width="5.19921875" customWidth="1"/>
    <col min="3" max="3" width="34.09765625" customWidth="1"/>
    <col min="4" max="8" width="10.3984375" customWidth="1"/>
    <col min="13" max="13" width="18.59765625" customWidth="1"/>
  </cols>
  <sheetData>
    <row r="1" spans="1:14" ht="40.049999999999997" customHeight="1" x14ac:dyDescent="0.4">
      <c r="A1" s="287" t="s">
        <v>460</v>
      </c>
    </row>
    <row r="2" spans="1:14" x14ac:dyDescent="0.4">
      <c r="A2" s="42"/>
      <c r="C2" s="3" t="s">
        <v>448</v>
      </c>
    </row>
    <row r="3" spans="1:14" s="69" customFormat="1" x14ac:dyDescent="0.4">
      <c r="A3" s="277" t="s">
        <v>14</v>
      </c>
      <c r="B3"/>
      <c r="C3" s="3"/>
      <c r="D3"/>
      <c r="E3"/>
      <c r="F3"/>
      <c r="G3"/>
      <c r="H3"/>
      <c r="I3"/>
      <c r="J3"/>
      <c r="K3"/>
      <c r="L3"/>
      <c r="M3"/>
    </row>
    <row r="4" spans="1:14" s="69" customFormat="1" x14ac:dyDescent="0.4">
      <c r="A4" s="264" t="s">
        <v>0</v>
      </c>
      <c r="B4"/>
      <c r="C4" s="332" t="s">
        <v>220</v>
      </c>
      <c r="D4" s="330" t="s">
        <v>234</v>
      </c>
      <c r="E4" s="330" t="s">
        <v>221</v>
      </c>
      <c r="F4" s="330" t="s">
        <v>222</v>
      </c>
      <c r="G4" s="330" t="s">
        <v>223</v>
      </c>
      <c r="H4" s="330" t="s">
        <v>224</v>
      </c>
    </row>
    <row r="5" spans="1:14" s="69" customFormat="1" x14ac:dyDescent="0.4">
      <c r="A5" s="255" t="s">
        <v>2</v>
      </c>
      <c r="C5" s="333"/>
      <c r="D5" s="331"/>
      <c r="E5" s="331"/>
      <c r="F5" s="331"/>
      <c r="G5" s="331"/>
      <c r="H5" s="331"/>
      <c r="N5" s="70"/>
    </row>
    <row r="6" spans="1:14" s="69" customFormat="1" x14ac:dyDescent="0.4">
      <c r="A6" s="294" t="s">
        <v>152</v>
      </c>
      <c r="C6" s="121" t="s">
        <v>413</v>
      </c>
      <c r="D6" s="194">
        <v>1266.1559592359999</v>
      </c>
      <c r="E6" s="194">
        <v>-1408.8495205248416</v>
      </c>
      <c r="F6" s="122">
        <v>-380.14635867688975</v>
      </c>
      <c r="G6" s="122">
        <v>283.38243592001339</v>
      </c>
      <c r="H6" s="122">
        <v>247.01237087000001</v>
      </c>
      <c r="M6" s="1"/>
      <c r="N6" s="70"/>
    </row>
    <row r="7" spans="1:14" s="69" customFormat="1" x14ac:dyDescent="0.4">
      <c r="A7" s="284" t="s">
        <v>153</v>
      </c>
      <c r="C7" s="123" t="s">
        <v>8</v>
      </c>
      <c r="D7" s="70">
        <v>56991.189856756588</v>
      </c>
      <c r="E7" s="70">
        <v>-55051.245513257723</v>
      </c>
      <c r="F7" s="124">
        <v>-31020.943890035334</v>
      </c>
      <c r="G7" s="124">
        <v>10278.0637783205</v>
      </c>
      <c r="H7" s="124">
        <v>19151.863293903029</v>
      </c>
      <c r="M7" s="1"/>
      <c r="N7" s="70"/>
    </row>
    <row r="8" spans="1:14" s="69" customFormat="1" x14ac:dyDescent="0.4">
      <c r="A8" s="284" t="s">
        <v>154</v>
      </c>
      <c r="C8" s="121" t="s">
        <v>13</v>
      </c>
      <c r="D8" s="194">
        <v>26749.001232390656</v>
      </c>
      <c r="E8" s="194">
        <v>-26313.049924733099</v>
      </c>
      <c r="F8" s="122">
        <v>-12092.749020752623</v>
      </c>
      <c r="G8" s="122">
        <v>4402.4978001732179</v>
      </c>
      <c r="H8" s="122">
        <v>7442.4113754846985</v>
      </c>
      <c r="M8" s="1"/>
      <c r="N8" s="70"/>
    </row>
    <row r="9" spans="1:14" s="69" customFormat="1" x14ac:dyDescent="0.4">
      <c r="A9" s="11" t="s">
        <v>4</v>
      </c>
      <c r="C9" s="123" t="s">
        <v>12</v>
      </c>
      <c r="D9" s="70">
        <v>170696.13254447092</v>
      </c>
      <c r="E9" s="70">
        <v>-134440.14519969511</v>
      </c>
      <c r="F9" s="124">
        <v>-96465.508236527443</v>
      </c>
      <c r="G9" s="124">
        <v>27133.344033817735</v>
      </c>
      <c r="H9" s="124">
        <v>34469.561947279995</v>
      </c>
      <c r="M9" s="1"/>
      <c r="N9" s="70"/>
    </row>
    <row r="10" spans="1:14" s="69" customFormat="1" x14ac:dyDescent="0.4">
      <c r="A10" s="11" t="s">
        <v>6</v>
      </c>
      <c r="C10" s="121" t="s">
        <v>1</v>
      </c>
      <c r="D10" s="194">
        <v>7526.3775644648176</v>
      </c>
      <c r="E10" s="194">
        <v>-9833.6324647194033</v>
      </c>
      <c r="F10" s="122">
        <v>-3461.7971155905375</v>
      </c>
      <c r="G10" s="122">
        <v>3795.0495614611796</v>
      </c>
      <c r="H10" s="122">
        <v>2021.0751463846759</v>
      </c>
      <c r="M10" s="1"/>
      <c r="N10" s="70"/>
    </row>
    <row r="11" spans="1:14" s="69" customFormat="1" x14ac:dyDescent="0.4">
      <c r="A11" s="11" t="s">
        <v>8</v>
      </c>
      <c r="C11" s="123" t="s">
        <v>3</v>
      </c>
      <c r="D11" s="70">
        <v>25695.802139599073</v>
      </c>
      <c r="E11" s="70">
        <v>-32684.449792185787</v>
      </c>
      <c r="F11" s="124">
        <v>-13017.512007709382</v>
      </c>
      <c r="G11" s="124">
        <v>9885.7343257492994</v>
      </c>
      <c r="H11" s="124">
        <v>10344.218551915621</v>
      </c>
      <c r="M11" s="1"/>
      <c r="N11" s="70"/>
    </row>
    <row r="12" spans="1:14" s="69" customFormat="1" x14ac:dyDescent="0.4">
      <c r="A12" s="11" t="s">
        <v>10</v>
      </c>
      <c r="C12" s="121" t="s">
        <v>269</v>
      </c>
      <c r="D12" s="194">
        <v>30362.998907270441</v>
      </c>
      <c r="E12" s="194">
        <v>-30141.998907270441</v>
      </c>
      <c r="F12" s="122">
        <v>0</v>
      </c>
      <c r="G12" s="125"/>
      <c r="H12" s="125"/>
      <c r="M12" s="1"/>
      <c r="N12" s="70"/>
    </row>
    <row r="13" spans="1:14" s="69" customFormat="1" x14ac:dyDescent="0.4">
      <c r="A13" s="11" t="s">
        <v>12</v>
      </c>
      <c r="C13" s="126" t="s">
        <v>226</v>
      </c>
      <c r="D13" s="126">
        <f>SUM(D6:D12)</f>
        <v>319287.65820418845</v>
      </c>
      <c r="E13" s="126">
        <f>((SUM(E6:E12))*-1)*-1</f>
        <v>-289873.37132238643</v>
      </c>
      <c r="F13" s="126">
        <f>((SUM(F6:F12))*-1)*-1</f>
        <v>-156438.65662929221</v>
      </c>
      <c r="G13" s="126">
        <f t="shared" ref="G13:H13" si="0">SUM(G6:G12)</f>
        <v>55778.071935441942</v>
      </c>
      <c r="H13" s="126">
        <f t="shared" si="0"/>
        <v>73676.142685838029</v>
      </c>
      <c r="M13" s="1"/>
      <c r="N13" s="70"/>
    </row>
    <row r="14" spans="1:14" s="69" customFormat="1" x14ac:dyDescent="0.4">
      <c r="A14" s="11" t="s">
        <v>13</v>
      </c>
      <c r="C14" s="121" t="s">
        <v>227</v>
      </c>
      <c r="D14" s="194">
        <v>1225.2330666140001</v>
      </c>
      <c r="E14" s="194">
        <v>-2555.7913398124024</v>
      </c>
      <c r="F14" s="122">
        <v>-965.70615335699574</v>
      </c>
      <c r="G14" s="122">
        <v>1850.4612696674258</v>
      </c>
      <c r="H14" s="122">
        <v>438.79050994997402</v>
      </c>
      <c r="M14" s="1"/>
      <c r="N14" s="70"/>
    </row>
    <row r="15" spans="1:14" s="69" customFormat="1" x14ac:dyDescent="0.4">
      <c r="A15" s="11" t="s">
        <v>1</v>
      </c>
      <c r="C15" s="123" t="s">
        <v>228</v>
      </c>
      <c r="D15" s="70">
        <v>4002.8829240334999</v>
      </c>
      <c r="E15" s="70">
        <v>-5555.5508788463194</v>
      </c>
      <c r="F15" s="124">
        <v>-986.3083024934009</v>
      </c>
      <c r="G15" s="124">
        <v>1789.7043847324426</v>
      </c>
      <c r="H15" s="124">
        <v>745.35312591000002</v>
      </c>
      <c r="M15" s="1"/>
      <c r="N15" s="70"/>
    </row>
    <row r="16" spans="1:14" s="69" customFormat="1" x14ac:dyDescent="0.4">
      <c r="A16" s="11" t="s">
        <v>3</v>
      </c>
      <c r="C16" s="121" t="s">
        <v>229</v>
      </c>
      <c r="D16" s="194">
        <v>30114.774879100001</v>
      </c>
      <c r="E16" s="194">
        <v>-41014.16349512733</v>
      </c>
      <c r="F16" s="122">
        <v>-1316.5090944435447</v>
      </c>
      <c r="G16" s="122">
        <v>11715.270083231731</v>
      </c>
      <c r="H16" s="122">
        <v>497.17428925000002</v>
      </c>
      <c r="M16" s="1"/>
      <c r="N16" s="70"/>
    </row>
    <row r="17" spans="1:14" s="69" customFormat="1" x14ac:dyDescent="0.4">
      <c r="A17" s="11" t="s">
        <v>5</v>
      </c>
      <c r="C17" s="123" t="s">
        <v>230</v>
      </c>
      <c r="D17" s="70">
        <v>2058.7088648700001</v>
      </c>
      <c r="E17" s="70">
        <v>-2701.2594162510595</v>
      </c>
      <c r="F17" s="124">
        <v>-354.14886703992795</v>
      </c>
      <c r="G17" s="124">
        <v>836.75942937125501</v>
      </c>
      <c r="H17" s="124">
        <v>159.42374978000001</v>
      </c>
      <c r="M17" s="1"/>
      <c r="N17" s="70"/>
    </row>
    <row r="18" spans="1:14" s="69" customFormat="1" ht="26.4" x14ac:dyDescent="0.4">
      <c r="A18" s="11" t="s">
        <v>7</v>
      </c>
      <c r="C18" s="305" t="s">
        <v>528</v>
      </c>
      <c r="D18" s="194">
        <v>295.56603988280006</v>
      </c>
      <c r="E18" s="194">
        <v>-336.5154932936677</v>
      </c>
      <c r="F18" s="122">
        <v>-75.34820651843998</v>
      </c>
      <c r="G18" s="122">
        <v>34.316281553206132</v>
      </c>
      <c r="H18" s="122">
        <v>78.471232619999995</v>
      </c>
      <c r="M18" s="1"/>
      <c r="N18" s="70"/>
    </row>
    <row r="19" spans="1:14" s="69" customFormat="1" x14ac:dyDescent="0.4">
      <c r="A19" s="11" t="s">
        <v>9</v>
      </c>
      <c r="C19" s="126" t="s">
        <v>231</v>
      </c>
      <c r="D19" s="126">
        <f>SUM(D14:D18)</f>
        <v>37697.165774500296</v>
      </c>
      <c r="E19" s="126">
        <f>((SUM(E14:E18))*-1)*-1</f>
        <v>-52163.280623330778</v>
      </c>
      <c r="F19" s="126">
        <f>((SUM(F14:F18))*-1)*-1</f>
        <v>-3698.0206238523092</v>
      </c>
      <c r="G19" s="126">
        <f t="shared" ref="G19:H19" si="1">SUM(G14:G18)</f>
        <v>16226.511448556063</v>
      </c>
      <c r="H19" s="126">
        <f t="shared" si="1"/>
        <v>1919.212907509974</v>
      </c>
      <c r="N19" s="70"/>
    </row>
    <row r="20" spans="1:14" s="69" customFormat="1" x14ac:dyDescent="0.3">
      <c r="A20" s="59" t="s">
        <v>11</v>
      </c>
      <c r="C20" s="127" t="s">
        <v>232</v>
      </c>
      <c r="D20" s="195"/>
      <c r="E20" s="195">
        <v>-102608.03127917295</v>
      </c>
      <c r="F20" s="195">
        <v>-20859.316190484697</v>
      </c>
      <c r="G20" s="195">
        <v>20254.722043317117</v>
      </c>
      <c r="H20" s="195">
        <v>61499.934989965899</v>
      </c>
    </row>
    <row r="21" spans="1:14" s="69" customFormat="1" x14ac:dyDescent="0.4">
      <c r="A21" s="60"/>
      <c r="C21" s="126" t="s">
        <v>233</v>
      </c>
      <c r="D21" s="126">
        <v>-452</v>
      </c>
      <c r="E21" s="126">
        <v>0</v>
      </c>
      <c r="F21" s="126">
        <v>0</v>
      </c>
      <c r="G21" s="126">
        <v>454</v>
      </c>
      <c r="H21" s="126"/>
    </row>
    <row r="22" spans="1:14" s="69" customFormat="1" x14ac:dyDescent="0.4">
      <c r="A22" s="60"/>
      <c r="C22" s="127" t="s">
        <v>457</v>
      </c>
      <c r="D22" s="194">
        <v>5999.9962627699997</v>
      </c>
      <c r="E22" s="194">
        <v>-8181.1396397000008</v>
      </c>
      <c r="F22" s="194">
        <v>0</v>
      </c>
      <c r="G22" s="194"/>
      <c r="H22" s="194">
        <v>-2181.1433769300002</v>
      </c>
    </row>
    <row r="23" spans="1:14" s="69" customFormat="1" x14ac:dyDescent="0.4">
      <c r="A23" s="60"/>
      <c r="C23" s="126" t="s">
        <v>240</v>
      </c>
      <c r="D23" s="126">
        <f>D22+D21+D20+D19+D13</f>
        <v>362532.82024145877</v>
      </c>
      <c r="E23" s="126">
        <f>(E22+E21+E20+E19+E13)*-1</f>
        <v>452825.82286459015</v>
      </c>
      <c r="F23" s="126">
        <f>(F22+F21+F20+F19+F13)*-1</f>
        <v>180995.99344362921</v>
      </c>
      <c r="G23" s="126">
        <f t="shared" ref="G23:H23" si="2">G22+G21+G20+G19+G13</f>
        <v>92713.305427315121</v>
      </c>
      <c r="H23" s="126">
        <f t="shared" si="2"/>
        <v>134914.1472063839</v>
      </c>
    </row>
    <row r="24" spans="1:14" s="69" customFormat="1" x14ac:dyDescent="0.4">
      <c r="A24" s="60"/>
      <c r="C24" s="127" t="s">
        <v>236</v>
      </c>
      <c r="D24" s="122"/>
      <c r="E24" s="122">
        <f>E25+E26+E27+E28</f>
        <v>-17444</v>
      </c>
      <c r="F24" s="122">
        <v>0</v>
      </c>
      <c r="G24" s="122">
        <f t="shared" ref="G24" si="3">SUM(G25:G28)</f>
        <v>386766</v>
      </c>
      <c r="H24" s="122"/>
    </row>
    <row r="25" spans="1:14" s="69" customFormat="1" x14ac:dyDescent="0.4">
      <c r="A25" s="60"/>
      <c r="C25" s="123" t="s">
        <v>237</v>
      </c>
      <c r="D25" s="124"/>
      <c r="E25" s="124">
        <v>-17444</v>
      </c>
      <c r="F25" s="124">
        <v>0</v>
      </c>
      <c r="G25" s="124">
        <v>2886</v>
      </c>
      <c r="H25" s="124"/>
    </row>
    <row r="26" spans="1:14" s="69" customFormat="1" x14ac:dyDescent="0.4">
      <c r="A26" s="60"/>
      <c r="C26" s="121" t="s">
        <v>160</v>
      </c>
      <c r="D26" s="122"/>
      <c r="E26" s="122">
        <v>0</v>
      </c>
      <c r="F26" s="122">
        <v>0</v>
      </c>
      <c r="G26" s="122">
        <v>77529</v>
      </c>
      <c r="H26" s="122"/>
    </row>
    <row r="27" spans="1:14" s="69" customFormat="1" x14ac:dyDescent="0.4">
      <c r="A27" s="60"/>
      <c r="C27" s="123" t="s">
        <v>159</v>
      </c>
      <c r="D27" s="124"/>
      <c r="E27" s="124">
        <v>0</v>
      </c>
      <c r="F27" s="124">
        <v>0</v>
      </c>
      <c r="G27" s="124">
        <v>306351</v>
      </c>
      <c r="H27" s="128"/>
    </row>
    <row r="28" spans="1:14" s="69" customFormat="1" x14ac:dyDescent="0.4">
      <c r="A28" s="60"/>
      <c r="C28" s="121" t="s">
        <v>238</v>
      </c>
      <c r="D28" s="125"/>
      <c r="E28" s="122">
        <v>0</v>
      </c>
      <c r="F28" s="122">
        <v>0</v>
      </c>
      <c r="G28" s="122">
        <v>0</v>
      </c>
      <c r="H28" s="125"/>
    </row>
    <row r="29" spans="1:14" s="69" customFormat="1" ht="13.8" x14ac:dyDescent="0.3">
      <c r="C29" s="129" t="s">
        <v>241</v>
      </c>
      <c r="D29" s="70"/>
      <c r="E29" s="70"/>
      <c r="F29" s="70"/>
      <c r="G29" s="70"/>
      <c r="H29" s="70"/>
    </row>
    <row r="30" spans="1:14" s="69" customFormat="1" ht="13.8" x14ac:dyDescent="0.3">
      <c r="C30" s="217" t="s">
        <v>458</v>
      </c>
    </row>
    <row r="31" spans="1:14" s="69" customFormat="1" ht="13.8" x14ac:dyDescent="0.3"/>
    <row r="32" spans="1:14" s="69" customFormat="1" ht="13.8" x14ac:dyDescent="0.3"/>
    <row r="33" s="69" customFormat="1" ht="13.8" x14ac:dyDescent="0.3"/>
    <row r="34" s="69" customFormat="1" ht="13.8" x14ac:dyDescent="0.3"/>
    <row r="35" s="69" customFormat="1" ht="13.8" x14ac:dyDescent="0.3"/>
    <row r="36" s="69" customFormat="1" ht="13.8" x14ac:dyDescent="0.3"/>
    <row r="37" s="69" customFormat="1" ht="13.8" x14ac:dyDescent="0.3"/>
    <row r="38" s="69" customFormat="1" ht="13.8" x14ac:dyDescent="0.3"/>
    <row r="39" s="69" customFormat="1" ht="13.8" x14ac:dyDescent="0.3"/>
    <row r="40" s="69" customFormat="1" ht="13.8" x14ac:dyDescent="0.3"/>
    <row r="41" s="69" customFormat="1" ht="13.8" x14ac:dyDescent="0.3"/>
    <row r="42" s="69" customFormat="1" ht="13.8" x14ac:dyDescent="0.3"/>
    <row r="43" s="69" customFormat="1" ht="13.8" x14ac:dyDescent="0.3"/>
    <row r="44" s="69" customFormat="1" ht="13.8" x14ac:dyDescent="0.3"/>
    <row r="45" s="69" customFormat="1" ht="13.8" x14ac:dyDescent="0.3"/>
    <row r="46" s="69" customFormat="1" ht="13.8" x14ac:dyDescent="0.3"/>
    <row r="47" s="69" customFormat="1" ht="13.8" x14ac:dyDescent="0.3"/>
    <row r="48" s="69" customFormat="1" ht="13.8" x14ac:dyDescent="0.3"/>
    <row r="49" s="69" customFormat="1" ht="13.8" x14ac:dyDescent="0.3"/>
    <row r="50" s="69" customFormat="1" ht="13.8" x14ac:dyDescent="0.3"/>
    <row r="51" s="69" customFormat="1" ht="13.8" x14ac:dyDescent="0.3"/>
    <row r="52" s="69" customFormat="1" ht="13.8" x14ac:dyDescent="0.3"/>
    <row r="53" s="69" customFormat="1" ht="13.8" x14ac:dyDescent="0.3"/>
    <row r="54" s="69" customFormat="1" ht="13.8" x14ac:dyDescent="0.3"/>
    <row r="55" s="69" customFormat="1" ht="13.8" x14ac:dyDescent="0.3"/>
    <row r="56" s="69" customFormat="1" ht="13.8" x14ac:dyDescent="0.3"/>
    <row r="57" s="69" customFormat="1" ht="13.8" x14ac:dyDescent="0.3"/>
    <row r="58" s="69" customFormat="1" ht="13.8" x14ac:dyDescent="0.3"/>
    <row r="59" s="69" customFormat="1" ht="13.8" x14ac:dyDescent="0.3"/>
    <row r="60" s="69" customFormat="1" ht="13.8" x14ac:dyDescent="0.3"/>
    <row r="61" s="69" customFormat="1" ht="13.8" x14ac:dyDescent="0.3"/>
    <row r="62" s="69" customFormat="1" ht="13.8" x14ac:dyDescent="0.3"/>
    <row r="63" s="69" customFormat="1" ht="13.8" x14ac:dyDescent="0.3"/>
    <row r="64" s="69" customFormat="1" ht="13.8" x14ac:dyDescent="0.3"/>
    <row r="65" s="69" customFormat="1" ht="13.8" x14ac:dyDescent="0.3"/>
    <row r="66" s="69" customFormat="1" ht="13.8" x14ac:dyDescent="0.3"/>
    <row r="67" s="69" customFormat="1" ht="13.8" x14ac:dyDescent="0.3"/>
    <row r="68" s="69" customFormat="1" ht="13.8" x14ac:dyDescent="0.3"/>
    <row r="69" s="69" customFormat="1" ht="13.8" x14ac:dyDescent="0.3"/>
    <row r="70" s="69" customFormat="1" ht="13.8" x14ac:dyDescent="0.3"/>
    <row r="71" s="69" customFormat="1" ht="13.8" x14ac:dyDescent="0.3"/>
    <row r="72" s="69" customFormat="1" ht="13.8" x14ac:dyDescent="0.3"/>
    <row r="73" s="69" customFormat="1" ht="13.8" x14ac:dyDescent="0.3"/>
    <row r="74" s="69" customFormat="1" ht="13.8" x14ac:dyDescent="0.3"/>
    <row r="75" s="69" customFormat="1" ht="13.8" x14ac:dyDescent="0.3"/>
    <row r="76" s="69" customFormat="1" ht="13.8" x14ac:dyDescent="0.3"/>
    <row r="77" s="69" customFormat="1" ht="13.8" x14ac:dyDescent="0.3"/>
    <row r="78" s="69" customFormat="1" ht="13.8" x14ac:dyDescent="0.3"/>
    <row r="79" s="69" customFormat="1" ht="13.8" x14ac:dyDescent="0.3"/>
    <row r="80" s="69" customFormat="1" ht="13.8" x14ac:dyDescent="0.3"/>
    <row r="81" s="69" customFormat="1" ht="13.8" x14ac:dyDescent="0.3"/>
    <row r="82" s="69" customFormat="1" ht="13.8" x14ac:dyDescent="0.3"/>
    <row r="83" s="69" customFormat="1" ht="13.8" x14ac:dyDescent="0.3"/>
    <row r="84" s="69" customFormat="1" ht="13.8" x14ac:dyDescent="0.3"/>
    <row r="85" s="69" customFormat="1" ht="13.8" x14ac:dyDescent="0.3"/>
    <row r="86" s="69" customFormat="1" ht="13.8" x14ac:dyDescent="0.3"/>
    <row r="87" s="69" customFormat="1" ht="13.8" x14ac:dyDescent="0.3"/>
    <row r="88" s="69" customFormat="1" ht="13.8" x14ac:dyDescent="0.3"/>
    <row r="89" s="69" customFormat="1" ht="13.8" x14ac:dyDescent="0.3"/>
    <row r="90" s="69" customFormat="1" ht="13.8" x14ac:dyDescent="0.3"/>
    <row r="91" s="69" customFormat="1" ht="13.8" x14ac:dyDescent="0.3"/>
    <row r="92" s="69" customFormat="1" ht="13.8" x14ac:dyDescent="0.3"/>
    <row r="93" s="69" customFormat="1" ht="13.8" x14ac:dyDescent="0.3"/>
    <row r="94" s="69" customFormat="1" ht="13.8" x14ac:dyDescent="0.3"/>
    <row r="95" s="69" customFormat="1" ht="13.8" x14ac:dyDescent="0.3"/>
    <row r="96" s="69" customFormat="1" ht="13.8" x14ac:dyDescent="0.3"/>
    <row r="97" s="69" customFormat="1" ht="13.8" x14ac:dyDescent="0.3"/>
    <row r="98" s="69" customFormat="1" ht="13.8" x14ac:dyDescent="0.3"/>
    <row r="99" s="69" customFormat="1" ht="13.8" x14ac:dyDescent="0.3"/>
    <row r="100" s="69" customFormat="1" ht="13.8" x14ac:dyDescent="0.3"/>
    <row r="101" s="69" customFormat="1" ht="13.8" x14ac:dyDescent="0.3"/>
    <row r="102" s="69" customFormat="1" ht="13.8" x14ac:dyDescent="0.3"/>
    <row r="103" s="69" customFormat="1" ht="13.8" x14ac:dyDescent="0.3"/>
    <row r="104" s="69" customFormat="1" ht="13.8" x14ac:dyDescent="0.3"/>
    <row r="105" s="69" customFormat="1" ht="13.8" x14ac:dyDescent="0.3"/>
    <row r="106" s="69" customFormat="1" ht="13.8" x14ac:dyDescent="0.3"/>
    <row r="107" s="69" customFormat="1" ht="13.8" x14ac:dyDescent="0.3"/>
    <row r="108" s="69" customFormat="1" ht="13.8" x14ac:dyDescent="0.3"/>
    <row r="109" s="69" customFormat="1" ht="13.8" x14ac:dyDescent="0.3"/>
    <row r="110" s="69" customFormat="1" ht="13.8" x14ac:dyDescent="0.3"/>
    <row r="111" s="69" customFormat="1" ht="13.8" x14ac:dyDescent="0.3"/>
    <row r="112" s="69" customFormat="1" ht="13.8" x14ac:dyDescent="0.3"/>
    <row r="113" spans="2:13" s="69" customFormat="1" ht="13.8" x14ac:dyDescent="0.3"/>
    <row r="114" spans="2:13" s="69" customFormat="1" ht="13.8" x14ac:dyDescent="0.3"/>
    <row r="115" spans="2:13" s="69" customFormat="1" ht="13.8" x14ac:dyDescent="0.3"/>
    <row r="116" spans="2:13" s="69" customFormat="1" ht="13.8" x14ac:dyDescent="0.3"/>
    <row r="117" spans="2:13" x14ac:dyDescent="0.4">
      <c r="B117" s="69"/>
      <c r="C117" s="69"/>
      <c r="D117" s="69"/>
      <c r="E117" s="69"/>
      <c r="F117" s="69"/>
      <c r="G117" s="69"/>
      <c r="H117" s="69"/>
      <c r="I117" s="69"/>
      <c r="J117" s="69"/>
      <c r="K117" s="69"/>
      <c r="L117" s="69"/>
      <c r="M117" s="69"/>
    </row>
    <row r="118" spans="2:13" x14ac:dyDescent="0.4">
      <c r="B118" s="69"/>
    </row>
  </sheetData>
  <mergeCells count="6">
    <mergeCell ref="H4:H5"/>
    <mergeCell ref="C4:C5"/>
    <mergeCell ref="D4:D5"/>
    <mergeCell ref="E4:E5"/>
    <mergeCell ref="F4:F5"/>
    <mergeCell ref="G4:G5"/>
  </mergeCells>
  <hyperlinks>
    <hyperlink ref="A18" location="'Regional utveckling'!A1" display="Regional utveckling" xr:uid="{00000000-0004-0000-0700-000000000000}"/>
    <hyperlink ref="A17" location="'Läkemedel'!A1" display="Läkemedel" xr:uid="{00000000-0004-0000-0700-000001000000}"/>
    <hyperlink ref="A16" location="'Övrig hälso- och sjukvård'!A1" display="Övrig hälso- och sjukvård" xr:uid="{00000000-0004-0000-0700-000002000000}"/>
    <hyperlink ref="A15" location="'Tandvård'!A1" display="Tandvård" xr:uid="{00000000-0004-0000-0700-000003000000}"/>
    <hyperlink ref="A14" location="'Specialiserad psykiatrisk vård'!A1" display="Specialiserad psykiatrisk vård" xr:uid="{00000000-0004-0000-0700-000004000000}"/>
    <hyperlink ref="A13" location="'Specialiserad somatisk vård'!A1" display="Specialiserad somatisk vård" xr:uid="{00000000-0004-0000-0700-000005000000}"/>
    <hyperlink ref="A12" location="'Vårdcentraler'!A1" display="Vårdcentraler" xr:uid="{00000000-0004-0000-0700-000006000000}"/>
    <hyperlink ref="A11" location="'Primärvård'!A1" display="Primärvård" xr:uid="{00000000-0004-0000-0700-000007000000}"/>
    <hyperlink ref="A10" location="'Vårdplatser'!A1" display="Vårdplatser" xr:uid="{00000000-0004-0000-0700-000008000000}"/>
    <hyperlink ref="A9" location="'Hälso- och sjukvård'!A1" display="Hälso- och sjukvård" xr:uid="{00000000-0004-0000-0700-000009000000}"/>
    <hyperlink ref="A4" location="'Regionernas ekonomi'!A1" display="Regionernas ekonomi" xr:uid="{00000000-0004-0000-0700-00000B000000}"/>
    <hyperlink ref="A19" location="'Trafik och infrastruktur'!A1" display="Trafik och infrastruktur, samt allmän regional utveckling" xr:uid="{00000000-0004-0000-0700-00000C000000}"/>
    <hyperlink ref="A20" location="'Utbildning och kultur'!A1" display="Utbildning och kultur" xr:uid="{00000000-0004-0000-0700-00000D000000}"/>
    <hyperlink ref="A3" location="Innehåll!A1" display="Innehåll" xr:uid="{00000000-0004-0000-0700-00000E000000}"/>
    <hyperlink ref="A5" location="'Kostnader och intäkter'!A1" display="Kostnader för hälso- och sjukvård respektive regional utveckling" xr:uid="{200F7B09-352F-4DB0-906D-8205DDE2A549}"/>
    <hyperlink ref="A6" location="'Kostnader och intäkter 1'!A1" display="Kostnader och intäkter" xr:uid="{E57C135D-E952-4ACA-ABDC-DD40CC9568E9}"/>
    <hyperlink ref="A7" location="'Kostnader och intäkter 2'!A1" display="Nettokostnad per område " xr:uid="{D16C1CA3-DFAC-4AF1-9EEA-B2DFBBE4DFD4}"/>
    <hyperlink ref="A8" location="'Kostnader och intäkter 3'!A1" display="Nettokostnad per invånare för hälso- och sjukvård samt regional utveckling " xr:uid="{D4C3EAEF-934B-4292-A0F8-AF2B73960D39}"/>
  </hyperlinks>
  <pageMargins left="0.23622047244094491" right="0.23622047244094491" top="0.74803149606299213" bottom="0.74803149606299213" header="0.31496062992125984" footer="0.31496062992125984"/>
  <pageSetup paperSize="9" scale="94" orientation="landscape" r:id="rId1"/>
  <rowBreaks count="1" manualBreakCount="1">
    <brk id="23" max="16383" man="1"/>
  </rowBreaks>
  <colBreaks count="1" manualBreakCount="1">
    <brk id="2"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37697E621E5F6E4EB03387E1E602BAC1" ma:contentTypeVersion="5" ma:contentTypeDescription="Skapa ett nytt dokument." ma:contentTypeScope="" ma:versionID="b571329eb61956a4fd0ca6ce2d86b603">
  <xsd:schema xmlns:xsd="http://www.w3.org/2001/XMLSchema" xmlns:xs="http://www.w3.org/2001/XMLSchema" xmlns:p="http://schemas.microsoft.com/office/2006/metadata/properties" xmlns:ns3="e14cc5d1-a9e4-41e2-9c60-4c16073434ff" xmlns:ns4="0f006b8e-46c9-46fb-836f-ad1a8d81c6fb" targetNamespace="http://schemas.microsoft.com/office/2006/metadata/properties" ma:root="true" ma:fieldsID="d566b5b0fb5ff77da7cc5a6091a6e6ce" ns3:_="" ns4:_="">
    <xsd:import namespace="e14cc5d1-a9e4-41e2-9c60-4c16073434ff"/>
    <xsd:import namespace="0f006b8e-46c9-46fb-836f-ad1a8d81c6f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4cc5d1-a9e4-41e2-9c60-4c16073434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f006b8e-46c9-46fb-836f-ad1a8d81c6fb"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element name="SharingHintHash" ma:index="12" nillable="true" ma:displayName="Delar tips,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C427D8-2029-4A83-8B48-88917537D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4cc5d1-a9e4-41e2-9c60-4c16073434ff"/>
    <ds:schemaRef ds:uri="0f006b8e-46c9-46fb-836f-ad1a8d81c6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4D6A04-6E81-4175-8704-82F48F93B3D9}">
  <ds:schemaRefs>
    <ds:schemaRef ds:uri="http://schemas.microsoft.com/sharepoint/v3/contenttype/forms"/>
  </ds:schemaRefs>
</ds:datastoreItem>
</file>

<file path=customXml/itemProps3.xml><?xml version="1.0" encoding="utf-8"?>
<ds:datastoreItem xmlns:ds="http://schemas.openxmlformats.org/officeDocument/2006/customXml" ds:itemID="{55445489-33F1-48E3-9896-C77529604FC8}">
  <ds:schemaRefs>
    <ds:schemaRef ds:uri="e14cc5d1-a9e4-41e2-9c60-4c16073434ff"/>
    <ds:schemaRef ds:uri="http://schemas.microsoft.com/office/2006/documentManagement/types"/>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 ds:uri="0f006b8e-46c9-46fb-836f-ad1a8d81c6fb"/>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73</vt:i4>
      </vt:variant>
      <vt:variant>
        <vt:lpstr>Namngivna områden</vt:lpstr>
      </vt:variant>
      <vt:variant>
        <vt:i4>90</vt:i4>
      </vt:variant>
    </vt:vector>
  </HeadingPairs>
  <TitlesOfParts>
    <vt:vector size="163" baseType="lpstr">
      <vt:lpstr>Förstasida</vt:lpstr>
      <vt:lpstr>Innehåll</vt:lpstr>
      <vt:lpstr>Regionernas ekonomi</vt:lpstr>
      <vt:lpstr>Resultaträkning</vt:lpstr>
      <vt:lpstr>Balansräkning</vt:lpstr>
      <vt:lpstr>kostnadsslag</vt:lpstr>
      <vt:lpstr>intäktsslag</vt:lpstr>
      <vt:lpstr>Kostnader och intäkter</vt:lpstr>
      <vt:lpstr>Kostnader och intäkter 1</vt:lpstr>
      <vt:lpstr>Kostnader och intäkter 2</vt:lpstr>
      <vt:lpstr>Kostnader och intäkter 3</vt:lpstr>
      <vt:lpstr>Hälso- och sjukvård</vt:lpstr>
      <vt:lpstr>Hälso- och sjukvård 1</vt:lpstr>
      <vt:lpstr>Hälso- och sjukvård 2</vt:lpstr>
      <vt:lpstr>Hälso- och sjukvård 3</vt:lpstr>
      <vt:lpstr>Hälso- och sjukvård 4</vt:lpstr>
      <vt:lpstr>Hälso- och sjukvård 5</vt:lpstr>
      <vt:lpstr>Hälso- och sjukvård 6</vt:lpstr>
      <vt:lpstr>Hälso- och sjukvård 7</vt:lpstr>
      <vt:lpstr>Hälso- och sjukvård 8</vt:lpstr>
      <vt:lpstr>Hälso- och sjukvård 9</vt:lpstr>
      <vt:lpstr>Vårdplatser</vt:lpstr>
      <vt:lpstr>Primärvård</vt:lpstr>
      <vt:lpstr>Primärvård 1</vt:lpstr>
      <vt:lpstr>Primärvård 2</vt:lpstr>
      <vt:lpstr>Primärvård 3</vt:lpstr>
      <vt:lpstr>Primärvård 4</vt:lpstr>
      <vt:lpstr>Allmänläkarvård</vt:lpstr>
      <vt:lpstr>Sjuksköterskevård</vt:lpstr>
      <vt:lpstr>Mödrahälsovård</vt:lpstr>
      <vt:lpstr>Barnhälsovård</vt:lpstr>
      <vt:lpstr>Fysio- och arbetsterapi</vt:lpstr>
      <vt:lpstr>Primärvårdsansluten hemsjukvård</vt:lpstr>
      <vt:lpstr>Övrig primärvård</vt:lpstr>
      <vt:lpstr>Sluten primärvård</vt:lpstr>
      <vt:lpstr>Vårdcentraler</vt:lpstr>
      <vt:lpstr>Specialiserad somatisk vård</vt:lpstr>
      <vt:lpstr>Somatik 1</vt:lpstr>
      <vt:lpstr>Somatik 2</vt:lpstr>
      <vt:lpstr>Somatik 3</vt:lpstr>
      <vt:lpstr>Somatik 4</vt:lpstr>
      <vt:lpstr>Somatik 5</vt:lpstr>
      <vt:lpstr>Somatik 6</vt:lpstr>
      <vt:lpstr>Specialiserad psykiatrisk vård</vt:lpstr>
      <vt:lpstr>Psykiatri 1</vt:lpstr>
      <vt:lpstr>Psykiatri 2</vt:lpstr>
      <vt:lpstr>Psykiatri 3</vt:lpstr>
      <vt:lpstr>Psykiatri 4</vt:lpstr>
      <vt:lpstr>Psykiatri 5</vt:lpstr>
      <vt:lpstr>Tandvård</vt:lpstr>
      <vt:lpstr>Tandvård 1</vt:lpstr>
      <vt:lpstr>Tandvård 2</vt:lpstr>
      <vt:lpstr>Tandvård 3</vt:lpstr>
      <vt:lpstr>Tandvård 4</vt:lpstr>
      <vt:lpstr>Övrig hälso- och sjukvård</vt:lpstr>
      <vt:lpstr>Övrig hälso- och sjukvård 1</vt:lpstr>
      <vt:lpstr>Övrig hälso- och sjukvård 2</vt:lpstr>
      <vt:lpstr>Övrig hälso- och sjukvård 3</vt:lpstr>
      <vt:lpstr>Läkemedel</vt:lpstr>
      <vt:lpstr>Läkemedelsförmån</vt:lpstr>
      <vt:lpstr>Rekvisitionsläkemedel</vt:lpstr>
      <vt:lpstr>Regional utveckling</vt:lpstr>
      <vt:lpstr>Regional utveckling 1</vt:lpstr>
      <vt:lpstr>Regional utveckling 2</vt:lpstr>
      <vt:lpstr>Regional utveckling 3</vt:lpstr>
      <vt:lpstr>Regional utveckling 3 diagram</vt:lpstr>
      <vt:lpstr>Trafik och infrastruktur</vt:lpstr>
      <vt:lpstr>Trafik och infrastruktur 1</vt:lpstr>
      <vt:lpstr>Trafik och infrastruktur 2</vt:lpstr>
      <vt:lpstr>Utbildning och kultur</vt:lpstr>
      <vt:lpstr>Utbildning och kultur 1</vt:lpstr>
      <vt:lpstr>Utbildning och kultur 2</vt:lpstr>
      <vt:lpstr>Utbildning och kultur 3</vt:lpstr>
      <vt:lpstr>SJUKSKÖTERSKEVÅRDy</vt:lpstr>
      <vt:lpstr>Allmänläkarvård!Utskriftsområde</vt:lpstr>
      <vt:lpstr>Balansräkning!Utskriftsområde</vt:lpstr>
      <vt:lpstr>Barnhälsovård!Utskriftsområde</vt:lpstr>
      <vt:lpstr>Förstasida!Utskriftsområde</vt:lpstr>
      <vt:lpstr>'Hälso- och sjukvård'!Utskriftsområde</vt:lpstr>
      <vt:lpstr>'Hälso- och sjukvård 1'!Utskriftsområde</vt:lpstr>
      <vt:lpstr>'Hälso- och sjukvård 2'!Utskriftsområde</vt:lpstr>
      <vt:lpstr>'Hälso- och sjukvård 3'!Utskriftsområde</vt:lpstr>
      <vt:lpstr>'Hälso- och sjukvård 4'!Utskriftsområde</vt:lpstr>
      <vt:lpstr>'Hälso- och sjukvård 5'!Utskriftsområde</vt:lpstr>
      <vt:lpstr>'Hälso- och sjukvård 6'!Utskriftsområde</vt:lpstr>
      <vt:lpstr>'Hälso- och sjukvård 7'!Utskriftsområde</vt:lpstr>
      <vt:lpstr>'Hälso- och sjukvård 8'!Utskriftsområde</vt:lpstr>
      <vt:lpstr>'Hälso- och sjukvård 9'!Utskriftsområde</vt:lpstr>
      <vt:lpstr>Innehåll!Utskriftsområde</vt:lpstr>
      <vt:lpstr>intäktsslag!Utskriftsområde</vt:lpstr>
      <vt:lpstr>'Kostnader och intäkter'!Utskriftsområde</vt:lpstr>
      <vt:lpstr>'Kostnader och intäkter 1'!Utskriftsområde</vt:lpstr>
      <vt:lpstr>'Kostnader och intäkter 2'!Utskriftsområde</vt:lpstr>
      <vt:lpstr>'Kostnader och intäkter 3'!Utskriftsområde</vt:lpstr>
      <vt:lpstr>kostnadsslag!Utskriftsområde</vt:lpstr>
      <vt:lpstr>Läkemedel!Utskriftsområde</vt:lpstr>
      <vt:lpstr>Läkemedelsförmån!Utskriftsområde</vt:lpstr>
      <vt:lpstr>Mödrahälsovård!Utskriftsområde</vt:lpstr>
      <vt:lpstr>Primärvård!Utskriftsområde</vt:lpstr>
      <vt:lpstr>'Primärvård 1'!Utskriftsområde</vt:lpstr>
      <vt:lpstr>'Primärvård 2'!Utskriftsområde</vt:lpstr>
      <vt:lpstr>'Primärvård 3'!Utskriftsområde</vt:lpstr>
      <vt:lpstr>'Primärvård 4'!Utskriftsområde</vt:lpstr>
      <vt:lpstr>'Primärvårdsansluten hemsjukvård'!Utskriftsområde</vt:lpstr>
      <vt:lpstr>'Psykiatri 1'!Utskriftsområde</vt:lpstr>
      <vt:lpstr>'Psykiatri 2'!Utskriftsområde</vt:lpstr>
      <vt:lpstr>'Psykiatri 3'!Utskriftsområde</vt:lpstr>
      <vt:lpstr>'Psykiatri 4'!Utskriftsområde</vt:lpstr>
      <vt:lpstr>'Psykiatri 5'!Utskriftsområde</vt:lpstr>
      <vt:lpstr>'Regional utveckling'!Utskriftsområde</vt:lpstr>
      <vt:lpstr>'Regional utveckling 1'!Utskriftsområde</vt:lpstr>
      <vt:lpstr>'Regional utveckling 2'!Utskriftsområde</vt:lpstr>
      <vt:lpstr>'Regional utveckling 3'!Utskriftsområde</vt:lpstr>
      <vt:lpstr>'Regional utveckling 3 diagram'!Utskriftsområde</vt:lpstr>
      <vt:lpstr>'Regionernas ekonomi'!Utskriftsområde</vt:lpstr>
      <vt:lpstr>Rekvisitionsläkemedel!Utskriftsområde</vt:lpstr>
      <vt:lpstr>Resultaträkning!Utskriftsområde</vt:lpstr>
      <vt:lpstr>Sjuksköterskevård!Utskriftsområde</vt:lpstr>
      <vt:lpstr>'Sluten primärvård'!Utskriftsområde</vt:lpstr>
      <vt:lpstr>'Somatik 1'!Utskriftsområde</vt:lpstr>
      <vt:lpstr>'Somatik 2'!Utskriftsområde</vt:lpstr>
      <vt:lpstr>'Somatik 3'!Utskriftsområde</vt:lpstr>
      <vt:lpstr>'Somatik 4'!Utskriftsområde</vt:lpstr>
      <vt:lpstr>'Somatik 5'!Utskriftsområde</vt:lpstr>
      <vt:lpstr>'Somatik 6'!Utskriftsområde</vt:lpstr>
      <vt:lpstr>'Specialiserad psykiatrisk vård'!Utskriftsområde</vt:lpstr>
      <vt:lpstr>'Specialiserad somatisk vård'!Utskriftsområde</vt:lpstr>
      <vt:lpstr>Tandvård!Utskriftsområde</vt:lpstr>
      <vt:lpstr>'Tandvård 1'!Utskriftsområde</vt:lpstr>
      <vt:lpstr>'Tandvård 2'!Utskriftsområde</vt:lpstr>
      <vt:lpstr>'Tandvård 3'!Utskriftsområde</vt:lpstr>
      <vt:lpstr>'Tandvård 4'!Utskriftsområde</vt:lpstr>
      <vt:lpstr>'Trafik och infrastruktur'!Utskriftsområde</vt:lpstr>
      <vt:lpstr>'Trafik och infrastruktur 1'!Utskriftsområde</vt:lpstr>
      <vt:lpstr>'Trafik och infrastruktur 2'!Utskriftsområde</vt:lpstr>
      <vt:lpstr>'Utbildning och kultur'!Utskriftsområde</vt:lpstr>
      <vt:lpstr>'Utbildning och kultur 1'!Utskriftsområde</vt:lpstr>
      <vt:lpstr>'Utbildning och kultur 2'!Utskriftsområde</vt:lpstr>
      <vt:lpstr>'Utbildning och kultur 3'!Utskriftsområde</vt:lpstr>
      <vt:lpstr>Vårdcentraler!Utskriftsområde</vt:lpstr>
      <vt:lpstr>Vårdplatser!Utskriftsområde</vt:lpstr>
      <vt:lpstr>'Övrig hälso- och sjukvård'!Utskriftsområde</vt:lpstr>
      <vt:lpstr>'Övrig hälso- och sjukvård 1'!Utskriftsområde</vt:lpstr>
      <vt:lpstr>'Övrig hälso- och sjukvård 2'!Utskriftsområde</vt:lpstr>
      <vt:lpstr>'Övrig hälso- och sjukvård 3'!Utskriftsområde</vt:lpstr>
      <vt:lpstr>'Övrig primärvård'!Utskriftsområde</vt:lpstr>
      <vt:lpstr>Balansräkning!Utskriftsrubriker</vt:lpstr>
      <vt:lpstr>'Hälso- och sjukvård 4'!Utskriftsrubriker</vt:lpstr>
      <vt:lpstr>'Hälso- och sjukvård 7'!Utskriftsrubriker</vt:lpstr>
      <vt:lpstr>'Hälso- och sjukvård 9'!Utskriftsrubriker</vt:lpstr>
      <vt:lpstr>intäktsslag!Utskriftsrubriker</vt:lpstr>
      <vt:lpstr>'Kostnader och intäkter 1'!Utskriftsrubriker</vt:lpstr>
      <vt:lpstr>'Kostnader och intäkter 2'!Utskriftsrubriker</vt:lpstr>
      <vt:lpstr>kostnadsslag!Utskriftsrubriker</vt:lpstr>
      <vt:lpstr>Läkemedelsförmån!Utskriftsrubriker</vt:lpstr>
      <vt:lpstr>'Regional utveckling 3'!Utskriftsrubriker</vt:lpstr>
      <vt:lpstr>Rekvisitionsläkemedel!Utskriftsrubriker</vt:lpstr>
      <vt:lpstr>Resultaträkning!Utskriftsrubriker</vt:lpstr>
      <vt:lpstr>'Somatik 3'!Utskriftsrubriker</vt:lpstr>
      <vt:lpstr>'Tandvård 4'!Utskriftsrubriker</vt:lpstr>
      <vt:lpstr>Vårdcentraler!Utskriftsrubriker</vt:lpstr>
      <vt:lpstr>Vårdplatser!Utskriftsrubriker</vt:lpstr>
      <vt:lpstr>'Övrig hälso- och sjukvård 3'!Utskriftsrubriker</vt:lpstr>
    </vt:vector>
  </TitlesOfParts>
  <Company>Sverige Kommuner och Landsting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Sjölund Einar</dc:creator>
  <cp:lastModifiedBy>Ekdal Therese</cp:lastModifiedBy>
  <cp:lastPrinted>2024-01-24T10:05:01Z</cp:lastPrinted>
  <dcterms:created xsi:type="dcterms:W3CDTF">2020-05-07T14:10:24Z</dcterms:created>
  <dcterms:modified xsi:type="dcterms:W3CDTF">2024-01-24T10:14:40Z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0x01010037697E621E5F6E4EB03387E1E602BAC1</vt:lpwstr>
  </property>
</Properties>
</file>